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1695" windowWidth="15690" windowHeight="8580" tabRatio="635" activeTab="0"/>
  </bookViews>
  <sheets>
    <sheet name="OBRAZAC C56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C56'!$C$25:$D$28</definedName>
    <definedName name="imeššd" localSheetId="1">'[6]OBRAZAC C'!$E$25:$E$28</definedName>
    <definedName name="imeššd">'OBRAZAC C56'!$E$25:$E$30</definedName>
    <definedName name="istok">'liste'!$B$2:$B$190</definedName>
    <definedName name="jug">'liste'!$C$2:$C$203</definedName>
    <definedName name="juka">'data'!$D$40:$H$45</definedName>
    <definedName name="kategorija">#REF!</definedName>
    <definedName name="KONK">'data'!$C$119:$C$122</definedName>
    <definedName name="konk2">'data'!$C$124:$C$125</definedName>
    <definedName name="KONKURENCIJA" localSheetId="1">'[4]DATA'!$C$10:$C$11</definedName>
    <definedName name="KONKURENCIJA">'[5]DATA'!$C$10:$C$11</definedName>
    <definedName name="MAZGA">'data'!$B$128:$B$131</definedName>
    <definedName name="mjesto">'OBRAZAC C56'!$F$25:$G$28</definedName>
    <definedName name="org">'data'!$A$3:$A$23</definedName>
    <definedName name="_xlnm.Print_Area" localSheetId="0">'OBRAZAC C56'!$A$1:$J$206</definedName>
    <definedName name="sjever">'liste'!$D$2:$D$279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56">'data'!$A$134:$A$141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'liste'!$F$2:$F$220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  <author>Goran_Jukic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  <comment ref="D12" authorId="1">
      <text>
        <r>
          <rPr>
            <b/>
            <sz val="9"/>
            <rFont val="Tahoma"/>
            <family val="2"/>
          </rPr>
          <t>Ovdje upišite ime i prezime učenika/novinara u sklopu projekta Igram, pišem, lajkam.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<sst xmlns="http://schemas.openxmlformats.org/spreadsheetml/2006/main" count="1526" uniqueCount="1176">
  <si>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</si>
  <si>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</si>
  <si>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</si>
  <si>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OŠ, Grad Zagreb, OSNOVNA ŠKOLA ANTUNA GUSTAVA MATOŠA, Zagreb</t>
  </si>
  <si>
    <t>OŠ, Istarska županija, OSNOVNA ŠKOLA PETRA STUDENCA Kanfanar, Kanfanar</t>
  </si>
  <si>
    <t>OŠ, Brodsko-posavska županija, Osnovna škola Antun Mihanović Nova Kapela Batrina, Nova Kapela</t>
  </si>
  <si>
    <t>OŠ, Dubrovačko-neretvanska županija, OSNOVNA ŠKOLA SLANO, Slano</t>
  </si>
  <si>
    <t>OŠ, Grad Zagreb, Osnovna škola Augusta Harambašića, Zagreb</t>
  </si>
  <si>
    <t>OŠ, Istarska županija, Osnovna škola Ivan Goran Kovačić Čepić, Kršan</t>
  </si>
  <si>
    <t>OŠ, Brodsko-posavska županija, Osnovna škola Okučani, Okučani</t>
  </si>
  <si>
    <t>OŠ, Dubrovačko-neretvanska županija, OSNOVNA ŠKOLA PRIMORJE, Doli</t>
  </si>
  <si>
    <t>OŠ, Grad Zagreb, Osnovna škola Ivana Filipovića, Zagreb</t>
  </si>
  <si>
    <t>OŠ, Istarska županija, Osnovna škola Vladimira Nazora, Podpićan</t>
  </si>
  <si>
    <t>OŠ, Brodsko-posavska županija, Osnovna škola Ante Starčevića, Rešetari</t>
  </si>
  <si>
    <t>OŠ, Dubrovačko-neretvanska županija, OSNOVNA ŠKOLA TRPANJ, Trpanj</t>
  </si>
  <si>
    <t>OŠ, Grad Zagreb, OSNOVNA ŠKOLA MARKUŠEVEC, Zagreb-Dubrava</t>
  </si>
  <si>
    <t>OŠ, Istarska županija, Osnovna škola Ivana Batelića - Raša, Raša</t>
  </si>
  <si>
    <t>OŠ, Brodsko-posavska županija, Osnovna škola Vladimir Nazor, Zapolje</t>
  </si>
  <si>
    <t>OŠ, Dubrovačko-neretvanska županija, Osnovna škola ŽUPA DUBROVAČKA, Mlini</t>
  </si>
  <si>
    <t>OŠ, Grad Zagreb, OSNOVNA ŠKOLA JORDANOVAC, Zagreb</t>
  </si>
  <si>
    <t>OŠ, Istarska županija, Osnovna škola Joakima Rakovca, Sveti Lovreč</t>
  </si>
  <si>
    <t>OŠ, Brodsko-posavska županija, Osnovna škola Ivana Gorana Kovačića, Staro Petrovo Selo</t>
  </si>
  <si>
    <t>OŠ, Grad Zagreb, OSNOVNA ŠKOLA BUKOVAC, Zagreb</t>
  </si>
  <si>
    <t>OŠ, Istarska županija, Osnovna škola Marčana, Marčana</t>
  </si>
  <si>
    <t>OŠ, Brodsko-posavska županija, Osnovna škola Markovac, Vrbova</t>
  </si>
  <si>
    <t>OŠ, Grad Zagreb, Osnovna škola Gračani, Zagreb</t>
  </si>
  <si>
    <t>OŠ, Istarska županija, OSNOVNA ŠKOLA VLADIMIRA NAZORA - KRNICA, Krnica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</si>
  <si>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</si>
  <si>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</si>
  <si>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</si>
  <si>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</si>
  <si>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</si>
  <si>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</si>
  <si>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OŠ, Međimurska županija, III. OSNOVNA ŠKOLA ČAKOVEC, Čakovec</t>
  </si>
  <si>
    <t>OŠ, Grad Zagreb, OSNOVNA ŠKOLA DR. IVAN MERZ, Zagreb</t>
  </si>
  <si>
    <t>OŠ, Istarska županija, Osnovna škola Vitomir Širola - Pajo  , Nedešćina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</si>
  <si>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</si>
  <si>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</si>
  <si>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</si>
  <si>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</si>
  <si>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</si>
  <si>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</si>
  <si>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</si>
  <si>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</si>
  <si>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</si>
  <si>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</si>
  <si>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</si>
  <si>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</si>
  <si>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</si>
  <si>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</si>
  <si>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</si>
  <si>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</si>
  <si>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</si>
  <si>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</si>
  <si>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</si>
  <si>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</si>
  <si>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</si>
  <si>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</si>
  <si>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</si>
  <si>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</si>
  <si>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</si>
  <si>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</si>
  <si>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</si>
  <si>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</si>
  <si>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</si>
  <si>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</si>
  <si>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</si>
  <si>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</si>
  <si>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</si>
  <si>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</si>
  <si>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</si>
  <si>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</si>
  <si>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</si>
  <si>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</si>
  <si>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</si>
  <si>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</si>
  <si>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</si>
  <si>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</si>
  <si>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</si>
  <si>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</si>
  <si>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</si>
  <si>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</si>
  <si>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</si>
  <si>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</si>
  <si>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</si>
  <si>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</si>
  <si>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</si>
  <si>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</si>
  <si>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</si>
  <si>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</si>
  <si>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</si>
  <si>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</si>
  <si>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</si>
  <si>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</si>
  <si>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</si>
  <si>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</si>
  <si>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</si>
  <si>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</si>
  <si>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</si>
  <si>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</si>
  <si>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</si>
  <si>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</si>
  <si>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</si>
  <si>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</si>
  <si>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</si>
  <si>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</si>
  <si>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</si>
  <si>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</si>
  <si>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</si>
  <si>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školska godina 2012./2013.</t>
  </si>
  <si>
    <t>SPORT:</t>
  </si>
  <si>
    <t>IME ŠSD-a</t>
  </si>
  <si>
    <t>ŠSD</t>
  </si>
  <si>
    <t>1. PLASIRANA EKIPA ŠSD</t>
  </si>
  <si>
    <t>2. PLASIRANA EKIPA ŠSD</t>
  </si>
  <si>
    <t>3. PLASIRANA EKIPA ŠSD</t>
  </si>
  <si>
    <t>4. PLASIRANA EKIPA ŠSD</t>
  </si>
  <si>
    <t>Ime i prezime učenika/novinara</t>
  </si>
  <si>
    <t>OŠ, Šibensko-kninska županija, OSNOVNA ŠKOLA METERIZE, Šibenik</t>
  </si>
  <si>
    <t>OBRAZAC C - IZVJEŠTAJ O NASTUPU NA POLUZAVRŠNOM NATJECANJU ŠSD-a 5. i 6. razreda</t>
  </si>
  <si>
    <t>Košarka (m)-OŠ -5.i 6.</t>
  </si>
  <si>
    <t>Košarka (ž)-OŠ -5.i 6.</t>
  </si>
  <si>
    <t>5. PLASIRANA EKIPA ŠSD</t>
  </si>
  <si>
    <t>6. PLASIRANA EKIPA ŠSD</t>
  </si>
  <si>
    <t>IME I PREZIME VODITELJA ŠESTOPLASIRANE EKIPE:</t>
  </si>
  <si>
    <t>IME I PREZIME VODITELJA PETOPLASIRANE EKIPE:</t>
  </si>
  <si>
    <t xml:space="preserve">TABLICA UTAKMICA </t>
  </si>
  <si>
    <t>VAŽNO!!!
U polja s ovom bojom u podlozi upisujete podatak o poretku ekipa. U poljima u kojem nema automatskog poretka (samo za 1. i 2. mjesto) upisujete redni broj konačnog poretka ekipa.</t>
  </si>
  <si>
    <t>OŠ VLADIMIR NAZOR ČEPIN</t>
  </si>
  <si>
    <t>ČEPIN</t>
  </si>
  <si>
    <t>20. svibnja 2013.</t>
  </si>
  <si>
    <t>Mirna</t>
  </si>
  <si>
    <t>Rajle Brođanac</t>
  </si>
  <si>
    <t>NAZOR SLAVONSKI BROD</t>
  </si>
  <si>
    <t>Slavonski Brod</t>
  </si>
  <si>
    <t>NAZOR ČEPIN</t>
  </si>
  <si>
    <t>Čepin</t>
  </si>
  <si>
    <t>SLATINA</t>
  </si>
  <si>
    <t>Slatina</t>
  </si>
  <si>
    <t>Marina</t>
  </si>
  <si>
    <t>Antonela</t>
  </si>
  <si>
    <t>Ema</t>
  </si>
  <si>
    <t>Ana Marija</t>
  </si>
  <si>
    <t>Nika</t>
  </si>
  <si>
    <t>Ilijana</t>
  </si>
  <si>
    <t>Anamarija</t>
  </si>
  <si>
    <t>Tena</t>
  </si>
  <si>
    <t>Matea</t>
  </si>
  <si>
    <t>ĐAKOVIĆ</t>
  </si>
  <si>
    <t>DANKIĆ</t>
  </si>
  <si>
    <t>IGNJATIĆ</t>
  </si>
  <si>
    <t>DUSPARA</t>
  </si>
  <si>
    <t>BRKLJAČIĆ</t>
  </si>
  <si>
    <t>ĆURIĆ</t>
  </si>
  <si>
    <t>STJEPANOVIĆ</t>
  </si>
  <si>
    <t>JANKOVIĆ</t>
  </si>
  <si>
    <t>GALIĆ</t>
  </si>
  <si>
    <t>os-slavonski-brod-006@skole.t-com.hr</t>
  </si>
  <si>
    <t>Robert</t>
  </si>
  <si>
    <t>Smuda</t>
  </si>
  <si>
    <t>prof.</t>
  </si>
  <si>
    <t>095/8697205</t>
  </si>
  <si>
    <t>Julija</t>
  </si>
  <si>
    <t>Iva</t>
  </si>
  <si>
    <t>Lara</t>
  </si>
  <si>
    <t>Marija</t>
  </si>
  <si>
    <t>Petra</t>
  </si>
  <si>
    <t>Ana</t>
  </si>
  <si>
    <t>Karmen</t>
  </si>
  <si>
    <t>ŠARAVANJA</t>
  </si>
  <si>
    <t>TOLIĆ</t>
  </si>
  <si>
    <t>MATUSINA</t>
  </si>
  <si>
    <t>DUGANDŽIĆ</t>
  </si>
  <si>
    <t>PRUKNER</t>
  </si>
  <si>
    <t>CINDRIĆ</t>
  </si>
  <si>
    <t>VEBER</t>
  </si>
  <si>
    <t>SABLJO</t>
  </si>
  <si>
    <t>ZADRO</t>
  </si>
  <si>
    <t>os-cepin-001@skole.t-com.hr</t>
  </si>
  <si>
    <t>Ivan</t>
  </si>
  <si>
    <t>Pospišil</t>
  </si>
  <si>
    <t>098/9540505</t>
  </si>
  <si>
    <t>Tamara</t>
  </si>
  <si>
    <t>Marinela</t>
  </si>
  <si>
    <t>Katarina</t>
  </si>
  <si>
    <t>Sanja</t>
  </si>
  <si>
    <t>Klara</t>
  </si>
  <si>
    <t>Aneta</t>
  </si>
  <si>
    <t>Nera</t>
  </si>
  <si>
    <t>HUDOLETNJAK</t>
  </si>
  <si>
    <t>SEKIĆ</t>
  </si>
  <si>
    <t>BILIĆ</t>
  </si>
  <si>
    <t>KELEMEN</t>
  </si>
  <si>
    <t>PUGAR</t>
  </si>
  <si>
    <t>SUHI</t>
  </si>
  <si>
    <t>BENKO</t>
  </si>
  <si>
    <t>KRMPOTIĆ</t>
  </si>
  <si>
    <t>os-slatina-001@skole.t/com.hr</t>
  </si>
  <si>
    <t>Tomislava</t>
  </si>
  <si>
    <t>Medvedovi</t>
  </si>
  <si>
    <t>099/2631531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</si>
  <si>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</si>
  <si>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</si>
  <si>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</si>
  <si>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</si>
  <si>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</si>
  <si>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</si>
  <si>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</si>
  <si>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</si>
  <si>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</si>
  <si>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</si>
  <si>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</si>
  <si>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</si>
  <si>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</si>
  <si>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</si>
  <si>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</si>
  <si>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</si>
  <si>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</si>
  <si>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</si>
  <si>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</si>
  <si>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</si>
  <si>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</si>
  <si>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</si>
  <si>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</si>
  <si>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</si>
  <si>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</si>
  <si>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</si>
  <si>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</si>
  <si>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OŠ, Osječko-baranjska županija, Osnovna škola Draž, Draž</t>
  </si>
  <si>
    <t>OŠ, Splitsko-dalmatinska županija, OSNOVNA ŠKOLA MEJAŠI, Split</t>
  </si>
  <si>
    <t>OŠ, Varaždinska županija, Osnovna škola Vladimir Nazor, Sveti Ilija</t>
  </si>
  <si>
    <t>OŠ, Grad Zagreb, OSNOVNA ŠKOLA ODRA, Zagreb-Novi Zagreb</t>
  </si>
  <si>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</si>
  <si>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</si>
  <si>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</si>
  <si>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</si>
  <si>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</si>
  <si>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</si>
  <si>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</si>
  <si>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</si>
  <si>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</si>
  <si>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</si>
  <si>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</si>
  <si>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</si>
  <si>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</si>
  <si>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</si>
  <si>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</si>
  <si>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</si>
  <si>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</si>
  <si>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</si>
  <si>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</si>
  <si>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</si>
  <si>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</si>
  <si>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</si>
  <si>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</si>
  <si>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</si>
  <si>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</si>
  <si>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</si>
  <si>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</si>
  <si>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</si>
  <si>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</si>
  <si>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</si>
  <si>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</si>
  <si>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</si>
  <si>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</si>
  <si>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</si>
  <si>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</si>
  <si>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</si>
  <si>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</si>
  <si>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</si>
  <si>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</si>
  <si>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</si>
  <si>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</si>
  <si>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</si>
  <si>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</si>
  <si>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</si>
  <si>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</si>
  <si>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</si>
  <si>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</si>
  <si>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</si>
  <si>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</si>
  <si>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</si>
  <si>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</si>
  <si>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</si>
  <si>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</si>
  <si>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</si>
  <si>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</si>
  <si>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</si>
  <si>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</si>
  <si>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</si>
  <si>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</si>
  <si>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</si>
  <si>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</si>
  <si>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</si>
  <si>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</si>
  <si>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</si>
  <si>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</si>
  <si>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</si>
  <si>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</si>
  <si>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</si>
  <si>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</si>
  <si>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</si>
  <si>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</si>
  <si>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</si>
  <si>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</si>
  <si>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</si>
  <si>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</si>
  <si>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</si>
  <si>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</si>
  <si>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</si>
  <si>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</si>
  <si>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</si>
  <si>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</si>
  <si>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</si>
  <si>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</si>
  <si>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</si>
  <si>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</si>
  <si>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</si>
  <si>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</si>
  <si>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</si>
  <si>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</si>
  <si>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</si>
  <si>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</si>
  <si>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</si>
  <si>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</si>
  <si>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</si>
  <si>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</si>
  <si>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</si>
  <si>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</si>
  <si>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</si>
  <si>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</si>
  <si>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</si>
  <si>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</si>
  <si>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</si>
  <si>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</si>
  <si>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</si>
  <si>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</si>
  <si>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</si>
  <si>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OŠ, Grad Zagreb, Osnovna škola Luka, Sesvete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</si>
  <si>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</si>
  <si>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</si>
  <si>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</si>
  <si>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</si>
  <si>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</si>
  <si>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</si>
  <si>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</si>
  <si>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</si>
  <si>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</si>
  <si>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</si>
  <si>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</si>
  <si>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</si>
  <si>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</si>
  <si>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</si>
  <si>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</si>
  <si>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</si>
  <si>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</si>
  <si>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</si>
  <si>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OŠ, Grad Zagreb, Centar za odgoj i obrazovanje Slava Raškaj Zagreb, Zagreb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</si>
  <si>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</si>
  <si>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</si>
  <si>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</si>
  <si>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OŠ, Grad Zagreb, Centar za odgoj i obrazovanje Dubrava, Zagreb-Dubrava</t>
  </si>
  <si>
    <t>OŠ, Sisačko-moslavačka županija, OSNOVNA ŠKOLA LUDINA, Velika Ludina</t>
  </si>
  <si>
    <t>OŠ, Splitsko-dalmatinska županija, Osnovna škola Aržano, Aržano</t>
  </si>
  <si>
    <t>OŠ, Grad Zagreb, Osnovna škola Lauder-Hugo Kon, Zagreb</t>
  </si>
  <si>
    <t>OŠ, Sisačko-moslavačka županija, OSNOVNA ŠKOLA SUNJA, Sunja</t>
  </si>
  <si>
    <t>OŠ, Splitsko-dalmatinska županija, OSNOVNA ŠKOLA SILVIJA STRAHIMIRA KRANJČEVIĆA LOVREĆ, Lovreć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</si>
  <si>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</si>
  <si>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</si>
  <si>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</si>
  <si>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OŠ, Splitsko-dalmatinska županija, Osnovna škola STUDENCI, Studenci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</si>
  <si>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</si>
  <si>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</si>
  <si>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</si>
  <si>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OŠ, Splitsko-dalmatinska županija, OSNOVNA ŠKOLA IVAN LEKO, Donji Proložac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</si>
  <si>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</si>
  <si>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</si>
  <si>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</si>
  <si>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OŠ, Splitsko-dalmatinska županija, OSNOVNA ŠKOLA RUNOVIĆ, Runović</t>
  </si>
  <si>
    <t>OŠ, Grad Zagreb, Centar za rehabilitaciju Zagreb , Zagreb</t>
  </si>
  <si>
    <t>OŠ, Ličko-senjska županija, OSNOVNA ŠKOLA DR. ANTE STARČEVIĆ PAZARIŠTE-KLANAC, Klanac</t>
  </si>
  <si>
    <t>OŠ, Splitsko-dalmatinska županija, Osnovna škola JELSA, Jelsa</t>
  </si>
  <si>
    <t>OŠ, Grad Zagreb, OSNOVNA ŠKOLA JELKOVEC, Sesvete</t>
  </si>
  <si>
    <t>OŠ, Ličko-senjska županija, OSNOVNA ŠKOLA ZRINSKIH I FRANKOPANA, Otočac</t>
  </si>
  <si>
    <t>OŠ, Splitsko-dalmatinska županija, Osnovna škola ANTE ANĐELINOVIĆ, Sućuraj</t>
  </si>
  <si>
    <t>OŠ, Ličko-senjska županija, OSNOVNA ŠKOLA SILVIJA STRAHIMIRA KRANJČEVIĆA SENJ, Senj</t>
  </si>
  <si>
    <t>OŠ, Splitsko-dalmatinska županija, Osnovna škola Primorski Dolac, Primorski Dolac</t>
  </si>
  <si>
    <t>OŠ, Ličko-senjska županija, OSNOVNA ŠKOLA LUKE PERKOVIĆA BRINJE, Brinje</t>
  </si>
  <si>
    <t>OŠ, Splitsko-dalmatinska županija, Osnovna škola don Mihovila Pavlinovića, Podgora</t>
  </si>
  <si>
    <t>OŠ, Ličko-senjska županija, OSNOVNA ŠKOLA KARLOBAG, Karlobag</t>
  </si>
  <si>
    <t>OŠ, Splitsko-dalmatinska županija, Osnovna škola GRADAC, Gradac</t>
  </si>
  <si>
    <t>OŠ, Ličko-senjska županija, OSNOVNA ŠKOLA PERUŠIĆ, Perušić</t>
  </si>
  <si>
    <t>OŠ, Splitsko-dalmatinska županija, Osnovna škola dr. Franje Tuđmana Brela, Brela</t>
  </si>
  <si>
    <t>OŠ, Ličko-senjska županija, OSNOVNA ŠKOLA ANŽ FRANKOPAN KOSINJ, Kosinj</t>
  </si>
  <si>
    <t>OŠ, Splitsko-dalmatinska županija, OSNOVNA ŠKOLA BARIŠE GRANIĆA MEŠTRA, Baška Voda</t>
  </si>
  <si>
    <t>OŠ, Ličko-senjska županija, Osnovna škola A. G. Matoša Novalja, Novalja</t>
  </si>
  <si>
    <t>OŠ, Splitsko-dalmatinska županija, OSNOVNA ŠKOLA IVAN DUKNOVIĆ, Marina</t>
  </si>
  <si>
    <t>OŠ, Ličko-senjska županija, Osnovna škola Lovinac, Lovinac</t>
  </si>
  <si>
    <t>OŠ, Splitsko-dalmatinska županija, Osnovna škola KAMEŠNICA, Otok (Dalmacija)</t>
  </si>
  <si>
    <t>Županija: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</si>
  <si>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</si>
  <si>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</si>
  <si>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</si>
  <si>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</si>
  <si>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</si>
  <si>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</si>
  <si>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</si>
  <si>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</si>
  <si>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</si>
  <si>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</si>
  <si>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</si>
  <si>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</si>
  <si>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</si>
  <si>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</si>
  <si>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</si>
  <si>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</si>
  <si>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</si>
  <si>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</si>
  <si>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</si>
  <si>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</si>
  <si>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</si>
  <si>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</si>
  <si>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</si>
  <si>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</si>
  <si>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</si>
  <si>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</si>
  <si>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</si>
  <si>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</si>
  <si>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</si>
  <si>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</si>
  <si>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</si>
  <si>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</si>
  <si>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</si>
  <si>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</si>
  <si>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</si>
  <si>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</si>
  <si>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</si>
  <si>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</si>
  <si>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</si>
  <si>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</si>
  <si>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</si>
  <si>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</si>
  <si>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</si>
  <si>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</si>
  <si>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</si>
  <si>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</si>
  <si>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</si>
  <si>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</si>
  <si>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</si>
  <si>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</si>
  <si>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</si>
  <si>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</si>
  <si>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</si>
  <si>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</si>
  <si>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</si>
  <si>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</si>
  <si>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</si>
  <si>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</si>
  <si>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</si>
  <si>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</si>
  <si>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</si>
  <si>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</si>
  <si>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</si>
  <si>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</si>
  <si>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</si>
  <si>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</si>
  <si>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</si>
  <si>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</si>
  <si>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</si>
  <si>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</si>
  <si>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</si>
  <si>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</si>
  <si>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</si>
  <si>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</si>
  <si>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</si>
  <si>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</si>
  <si>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</si>
  <si>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</si>
  <si>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</si>
  <si>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</si>
  <si>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</si>
  <si>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</si>
  <si>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</si>
  <si>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</si>
  <si>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</si>
  <si>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</si>
  <si>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</si>
  <si>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</si>
  <si>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</si>
  <si>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</si>
  <si>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</si>
  <si>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</si>
  <si>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</si>
  <si>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</si>
  <si>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</si>
  <si>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</si>
  <si>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</si>
  <si>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</si>
  <si>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</si>
  <si>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</si>
  <si>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</si>
  <si>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</si>
  <si>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</si>
  <si>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</si>
  <si>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</si>
  <si>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</si>
  <si>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</si>
  <si>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</si>
  <si>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</si>
  <si>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</si>
  <si>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</si>
  <si>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</si>
  <si>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</si>
  <si>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</si>
  <si>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</si>
  <si>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</si>
  <si>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</si>
  <si>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</si>
  <si>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</si>
  <si>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</si>
  <si>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</si>
  <si>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</si>
  <si>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</si>
  <si>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PROČITAJTE UPUTSTVA, NE BRIŠITE BROJEVE U KOLONI "POREDAK"</t>
  </si>
  <si>
    <t>Provoditelj natjecanja: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</si>
  <si>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</si>
  <si>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</si>
  <si>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</si>
  <si>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</si>
  <si>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</si>
  <si>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@</t>
  </si>
  <si>
    <t>OIB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</si>
  <si>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</si>
  <si>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</si>
  <si>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</si>
  <si>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</si>
  <si>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</si>
  <si>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</si>
  <si>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</si>
  <si>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</si>
  <si>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</si>
  <si>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</si>
  <si>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</si>
  <si>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</si>
  <si>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</si>
  <si>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</si>
  <si>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</si>
  <si>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</si>
  <si>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</si>
  <si>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</si>
  <si>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</si>
  <si>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</si>
  <si>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</si>
  <si>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</si>
  <si>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</si>
  <si>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</si>
  <si>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</si>
  <si>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</si>
  <si>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</si>
  <si>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</si>
  <si>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</si>
  <si>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</si>
  <si>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</si>
  <si>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</si>
  <si>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</si>
  <si>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</si>
  <si>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</si>
  <si>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</si>
  <si>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</si>
  <si>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</si>
  <si>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</si>
  <si>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</si>
  <si>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</si>
  <si>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</si>
  <si>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</si>
  <si>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</si>
  <si>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</si>
  <si>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</si>
  <si>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</si>
  <si>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</si>
  <si>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</si>
  <si>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</si>
  <si>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</si>
  <si>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</si>
  <si>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</si>
  <si>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</si>
  <si>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</si>
  <si>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</si>
  <si>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</si>
  <si>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</si>
  <si>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</si>
  <si>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</si>
  <si>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</si>
  <si>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</si>
  <si>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</si>
  <si>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</si>
  <si>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</si>
  <si>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</si>
  <si>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</si>
  <si>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</si>
  <si>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</si>
  <si>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</si>
  <si>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</si>
  <si>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</si>
  <si>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</si>
  <si>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</si>
  <si>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</si>
  <si>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</si>
  <si>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</si>
  <si>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</si>
  <si>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</si>
  <si>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</si>
  <si>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</si>
  <si>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</si>
  <si>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</si>
  <si>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</si>
  <si>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</si>
  <si>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</si>
  <si>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</si>
  <si>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</si>
  <si>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</si>
  <si>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</si>
  <si>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</si>
  <si>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</si>
  <si>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</si>
  <si>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</si>
  <si>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</si>
  <si>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</si>
  <si>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</si>
  <si>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</si>
  <si>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</si>
  <si>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</si>
  <si>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</si>
  <si>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</si>
  <si>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</si>
  <si>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</si>
  <si>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</si>
  <si>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</si>
  <si>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</si>
  <si>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</si>
  <si>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</si>
  <si>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</si>
  <si>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</si>
  <si>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</si>
  <si>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</si>
  <si>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</si>
  <si>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</si>
  <si>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</si>
  <si>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</si>
  <si>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</si>
  <si>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</si>
  <si>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</si>
  <si>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</si>
  <si>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</si>
  <si>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</si>
  <si>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</si>
  <si>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Grad Zagreb, Osnovna škola dr. Ante Starčevića, Zagreb-Dubrava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</si>
  <si>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</si>
  <si>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</si>
  <si>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</si>
  <si>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</si>
  <si>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</si>
  <si>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</si>
  <si>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</si>
  <si>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</si>
  <si>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</si>
  <si>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</si>
  <si>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</si>
  <si>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</si>
  <si>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</si>
  <si>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</si>
  <si>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</si>
  <si>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</si>
  <si>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</si>
  <si>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</si>
  <si>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</si>
  <si>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</si>
  <si>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</si>
  <si>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</si>
  <si>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</si>
  <si>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</si>
  <si>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</si>
  <si>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</si>
  <si>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</si>
  <si>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</si>
  <si>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</si>
  <si>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</si>
  <si>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</si>
  <si>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</si>
  <si>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</si>
  <si>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</si>
  <si>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</si>
  <si>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</si>
  <si>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</si>
  <si>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</si>
  <si>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</si>
  <si>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</si>
  <si>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</si>
  <si>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</si>
  <si>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</si>
  <si>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</si>
  <si>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</si>
  <si>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</si>
  <si>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OŠ, Grad Zagreb, Osnovna škola Vladimira Nazora, Zagreb</t>
  </si>
  <si>
    <t>OŠ, Istarska županija, Osnovna škola Jure Filipovića Barban, Barban</t>
  </si>
  <si>
    <t>OŠ, Šibensko-kninska županija, Osnovna škola Jakova Gotovca, Unešić</t>
  </si>
  <si>
    <t>OŠ, Vukovarsko-srijemska županija, Osnovna škola Josip Kozarac Soljani, Soljani</t>
  </si>
  <si>
    <t>OŠ, Vukovarsko-srijemska županija, Osnovna škola Ivana Brlić-Mažuranić Rokovci-Andrijaševci, Rokovci Andrijaševci</t>
  </si>
  <si>
    <t>OŠ, Vukovarsko-srijemska županija, Osnovna škola Mijat Stojanović, Babina Greda</t>
  </si>
  <si>
    <t>OŠ, Vukovarsko-srijemska županija, Osnovna škola NEGOSLAVCI, Negoslavci</t>
  </si>
  <si>
    <t>OŠ, Zadarska županija, OSNOVNA ŠKOLA BENKOVAC, Benkovac</t>
  </si>
  <si>
    <t>OŠ, Zadarska županija, Osnovna škola Biograd, Biograd Na Moru</t>
  </si>
  <si>
    <t>OŠ, Zadarska županija, OSNOVNA ŠKOLA NIKOLE TESLE, Gračac</t>
  </si>
  <si>
    <t>OŠ, Zadarska županija, OSNOVNA ŠKOLA OBROVAC, Obrovac</t>
  </si>
  <si>
    <t>OŠ, Zadarska županija, OSNOVNA ŠKOLA JURJA DALMATINCA PAG, Pag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</si>
  <si>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</si>
  <si>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</si>
  <si>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</si>
  <si>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</si>
  <si>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</si>
  <si>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</si>
  <si>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</si>
  <si>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</si>
  <si>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</si>
  <si>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</si>
  <si>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</si>
  <si>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</si>
  <si>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</si>
  <si>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</si>
  <si>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</si>
  <si>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</si>
  <si>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</si>
  <si>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</si>
  <si>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</si>
  <si>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</si>
  <si>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</si>
  <si>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</si>
  <si>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</si>
  <si>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</si>
  <si>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</si>
  <si>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</si>
  <si>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</si>
  <si>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</si>
  <si>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</si>
  <si>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</si>
  <si>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</si>
  <si>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</si>
  <si>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ISTOK</t>
  </si>
  <si>
    <t>Osnovna škola</t>
  </si>
  <si>
    <t>Srednja škola</t>
  </si>
  <si>
    <t xml:space="preserve">ISTOK </t>
  </si>
  <si>
    <t xml:space="preserve">OSNOVNA ŠKOLA </t>
  </si>
  <si>
    <t>SREDNJA ŠKOLA</t>
  </si>
  <si>
    <t>OSNOVNA ŠKOLA 5. i 6.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</si>
  <si>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</si>
  <si>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</si>
  <si>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</si>
  <si>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</si>
  <si>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</si>
  <si>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</si>
  <si>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</si>
  <si>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</si>
  <si>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</si>
  <si>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</si>
  <si>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</si>
  <si>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</si>
  <si>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</si>
  <si>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</si>
  <si>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</si>
  <si>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</si>
  <si>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</si>
  <si>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</si>
  <si>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</si>
  <si>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</si>
  <si>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</si>
  <si>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</si>
  <si>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</si>
  <si>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</si>
  <si>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</si>
  <si>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</si>
  <si>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</si>
  <si>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</si>
  <si>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</si>
  <si>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</si>
  <si>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</si>
  <si>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</si>
  <si>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</si>
  <si>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</si>
  <si>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</si>
  <si>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</si>
  <si>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</si>
  <si>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</si>
  <si>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</si>
  <si>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>OŠ, Ličko-senjska županija, Osnovna škola KRALJA TOMISLAVA, Udbina</t>
  </si>
  <si>
    <t>OŠ, Splitsko-dalmatinska županija, OSNOVNA ŠKOLA IVANA MAŽURANIĆA, Obrovac Sinjski</t>
  </si>
  <si>
    <t>OŠ, Virovitičko-podravska županija, OSNOVNA ŠKOLA IVANE BRLIĆ-MAŽURANIĆ ORAHOVICA, Orahovica</t>
  </si>
  <si>
    <t>OŠ, Ličko-senjska županija, OSNOVNA ŠKOLA PLITVIČKA JEZERA, Plitvička Jezera</t>
  </si>
  <si>
    <t>OŠ, Splitsko-dalmatinska županija, Osnovna škola Ante Starčevića Dicmo, Dicmo</t>
  </si>
  <si>
    <t>OŠ, Virovitičko-podravska županija, OSNOVNA ŠKOLA EUGENA KUMIČIĆA, Slatina</t>
  </si>
  <si>
    <t>OŠ, Ličko-senjska županija, Osnovna škola dr. Franje Tuđmana, Korenica</t>
  </si>
  <si>
    <t>OŠ, Splitsko-dalmatinska županija, Osnovna škola Petra Kružića Klis, Klis</t>
  </si>
  <si>
    <t>OŠ, Virovitičko-podravska županija, OSNOVNA ŠKOLA JOSIPA KOZARCA, Slatina</t>
  </si>
  <si>
    <t>OŠ, Splitsko-dalmatinska županija, Osnovna škola DUGOPOLJE, Dugopolje</t>
  </si>
  <si>
    <t>OŠ, Virovitičko-podravska županija, OSNOVNA ŠKOLA IVANE BRLIĆ-MAŽURANIĆ VIROVITICA, Virovitica</t>
  </si>
  <si>
    <t>OŠ, Splitsko-dalmatinska županija, Osnovna škola Supetar, Supetar</t>
  </si>
  <si>
    <t>OŠ, Virovitičko-podravska županija, OSNOVNA ŠKOLA VLADIMIR NAZOR VIROVITICA, Virovitica</t>
  </si>
  <si>
    <t>OŠ, Zagrebačka županija, Centar za rehabilitaciju STANČIĆ, Dugo Selo</t>
  </si>
  <si>
    <t>OŠ, Splitsko-dalmatinska županija, Osnovna škola MILNA, Milna</t>
  </si>
  <si>
    <t>OŠ, Virovitičko-podravska županija, CENTAR ZA ODGOJ, OBRAZOVANJE I REHABILITACIJU VIROVITICA, Virovitica</t>
  </si>
  <si>
    <t>OŠ, Zagrebačka županija, Osnovna škola Josipa Zorića, Dugo Selo</t>
  </si>
  <si>
    <t>OŠ, Splitsko-dalmatinska županija, Osnovna škola PETRA HEKTOROVIĆA Stari Grad, Stari Grad</t>
  </si>
  <si>
    <t>OŠ, Virovitičko-podravska županija, OSNOVNA ŠKOLA IVAN GORAN KOVAČIĆ, Zdenci</t>
  </si>
  <si>
    <t>OŠ, Zagrebačka županija, Osnovna škola Ivan Benković, Dugo Selo</t>
  </si>
  <si>
    <t>OŠ, Splitsko-dalmatinska županija, OSNOVNA ŠKOLA DR. FRA KARLO BALIĆ, Šestanovac</t>
  </si>
  <si>
    <t>OŠ, Virovitičko-podravska županija, OSNOVNA ŠKOLA ANTUNA GUSTAVA MATOŠA, Čačinci</t>
  </si>
  <si>
    <t>OŠ, Primorsko-goranska županija, OSNOVNA ŠKOLA VLADIMIRA NAZORA CRIKVENICA, Crikvenica</t>
  </si>
  <si>
    <t>OŠ, Zagrebačka županija, OSNOVNA ŠKOLA ĐURE DEŽELIĆA IVANIĆ GRAD, Ivanić-Grad</t>
  </si>
  <si>
    <t>OŠ, Splitsko-dalmatinska županija, Osnovna škola Trilj, Trilj</t>
  </si>
  <si>
    <t>OŠ, Virovitičko-podravska županija, OSNOVNA ŠKOLA IVANA GORANA KOVAČIĆA GORNJE BAZJE, Gornje Bazje</t>
  </si>
  <si>
    <t>OŠ, Primorsko-goranska županija, Osnovna škola Zvonka Cara, Crikvenica</t>
  </si>
  <si>
    <t>OŠ, Zagrebačka županija, Osnovna škola Stjepana Basaričeka, Ivanić-Grad</t>
  </si>
  <si>
    <t>OŠ, Splitsko-dalmatinska županija, OSNOVNA ŠKOLA MILANA BEGOVIĆA, Vrlika</t>
  </si>
  <si>
    <t>OŠ, Virovitičko-podravska županija, OSNOVNA ŠKOLA GRADINA, Gradina</t>
  </si>
  <si>
    <t>OŠ, Primorsko-goranska županija, Osnovna škola Petar Zrinski Čabar, Čabar</t>
  </si>
  <si>
    <t>OŠ, Zagrebačka županija, OSNOVNA ŠKOLA JOSIPA BADALIĆA GRABERJE IVANIĆKO, Graberje Ivaničko</t>
  </si>
  <si>
    <t>OŠ, Splitsko-dalmatinska županija, Osnovna škola Komiža, Komiža</t>
  </si>
  <si>
    <t>OŠ, Virovitičko-podravska županija, OSNOVNA ŠKOLA DAVORIN TRSTENJAK ČAĐAVICA, Čađavica</t>
  </si>
  <si>
    <t>OŠ, Primorsko-goranska županija, Osnovna škola Ivana Gorana Kovačića, Delnice</t>
  </si>
  <si>
    <t>OŠ, Zagrebačka županija, Osnovna škola Posavski Bregi, Posavski Bregi</t>
  </si>
  <si>
    <t>OŠ, Splitsko-dalmatinska županija, Osnovna škola Zagvozd, Zagvozd</t>
  </si>
  <si>
    <t>OŠ, Virovitičko-podravska županija, OSNOVNA ŠKOLA VLADIMIRA NAZORA, Nova Bukovica</t>
  </si>
  <si>
    <t>OŠ, Primorsko-goranska županija, Osnovna škola Frana Krste Frankopana, Brod Na Kupi</t>
  </si>
  <si>
    <t>OŠ, Zagrebačka županija, Osnovna škola Ljubo Babić, Jastrebarsko</t>
  </si>
  <si>
    <t>OŠ, Splitsko-dalmatinska županija, OSNOVNA ŠKOLA ZMIJAVCI, Zmijavci</t>
  </si>
  <si>
    <t>OŠ, Virovitičko-podravska županija, OSNOVNA ŠKOLA MIKLEUŠ, Mikleuš</t>
  </si>
  <si>
    <t>OŠ, Primorsko-goranska županija, Osnovna škola Fran Krsto Frankopan Krk, Krk</t>
  </si>
  <si>
    <t>OŠ, Zagrebačka županija, OSNOVNA ŠKOLA BOGUMILA TONIJA, Samobor</t>
  </si>
  <si>
    <t>OŠ, Splitsko-dalmatinska županija, Osnovna škola Tučepi, Tučepi</t>
  </si>
  <si>
    <t>OŠ, Virovitičko-podravska županija, OSNOVNA ŠKOLA VOĆIN, Voćin</t>
  </si>
  <si>
    <t>OŠ, Primorsko-goranska županija, OSNOVNA ŠKOLA FRANE PETRIĆA, Cres</t>
  </si>
  <si>
    <t>OŠ, Zagrebačka županija, OSNOVNA ŠKOLA MIHAELA ŠILOBODA, Sveti Martin Pod Okićem</t>
  </si>
  <si>
    <t>OŠ, Virovitičko-podravska županija, OSNOVNA ŠKOLA SUHOPOLJE, Suhopolje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</si>
  <si>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</si>
  <si>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</si>
  <si>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</si>
  <si>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OŠ, Virovitičko-podravska županija, OSNOVNA ŠKOLA AUGUST CESAREC, Špišić Bukovica</t>
  </si>
  <si>
    <t>OŠ, Primorsko-goranska županija, OSNOVNA ŠKOLA IVANA RABLJANINA RAB, Rab</t>
  </si>
  <si>
    <t>OŠ, Zagrebačka županija, OSNOVNA ŠKOLA MILANA LANGA, Bregana</t>
  </si>
  <si>
    <t>OŠ, Požeško-slavonska županija, Osnovna škola Dobriša Cesarić, Požega</t>
  </si>
  <si>
    <t>OŠ, Virovitičko-podravska županija, OSNOVNA ŠKOLA PETRA PRERADOVIĆA, Pitomača</t>
  </si>
  <si>
    <t>OŠ, Primorsko-goranska županija, OSNOVNA ŠKOLA - SCUOLA ELEMENTARE BELVEDERE, Rijeka</t>
  </si>
  <si>
    <t>OŠ, Zagrebačka županija, OSNOVNA ŠKOLA RUDE, Samobor</t>
  </si>
  <si>
    <t>OŠ, Požeško-slavonska županija, Osnovna škola Julija Kempfa, Požega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</si>
  <si>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</si>
  <si>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</si>
  <si>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</si>
  <si>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</si>
  <si>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</si>
  <si>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</si>
  <si>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</si>
  <si>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</si>
  <si>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</si>
  <si>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</si>
  <si>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</si>
  <si>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</si>
  <si>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</si>
  <si>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</si>
  <si>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</si>
  <si>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</si>
  <si>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</si>
  <si>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</si>
  <si>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</si>
  <si>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</si>
  <si>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</si>
  <si>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</si>
  <si>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</si>
  <si>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</si>
  <si>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</si>
  <si>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</si>
  <si>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</si>
  <si>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</si>
  <si>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</si>
  <si>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</si>
  <si>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</si>
  <si>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</si>
  <si>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</si>
  <si>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</si>
  <si>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</si>
  <si>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</si>
  <si>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OŠ, Primorsko-goranska županija, Osnovna škola Nikola Tesla, Rijeka</t>
  </si>
  <si>
    <t>OŠ, Zagrebačka županija, Osnovna škola Kupljenovo, Kupljenovo</t>
  </si>
  <si>
    <t>OŠ, Primorsko-goranska županija, OSNOVNA ŠKOLA ŠKURINJE RIJEKA, Rijeka</t>
  </si>
  <si>
    <t>OŠ, Zagrebačka županija, OSNOVNA ŠKOLA DRAGUTINA DOMJANIĆA, Sveti Ivan Zelina</t>
  </si>
  <si>
    <t>OŠ, Primorsko-goranska županija, OSNOVNA ŠKOLA TRSAT, Rijeka</t>
  </si>
  <si>
    <t>OŠ, Zagrebačka županija, OSNOVNA ŠKOLA KSAVERA ŠANDORA ĐALSKOG, Donja Zelina</t>
  </si>
  <si>
    <t>OŠ, Primorsko-goranska županija, Osnovna škola Turnić, Rijeka</t>
  </si>
  <si>
    <t>OŠ, Zagrebačka županija, Osnovna škola Ivana Perkovca, Šenkovec</t>
  </si>
  <si>
    <t>OŠ, Primorsko-goranska županija, Osnovna škola Vežica, Rijeka</t>
  </si>
  <si>
    <t>OŠ, Zagrebačka županija, Osnovna škola Ivane Brlić-Mažuranić, Prigorje Brdovečko</t>
  </si>
  <si>
    <t>OŠ, Primorsko-goranska županija, Osnovna škola Gornja Vežica, Rijeka</t>
  </si>
  <si>
    <t xml:space="preserve">OŠ, Zagrebačka županija, OSNOVNA ŠKOLA PAVAO BELAS, Prigorje Brdovečko </t>
  </si>
  <si>
    <t>OŠ, Primorsko-goranska županija, Osnovna škola Ivana Zajca, Rijeka</t>
  </si>
  <si>
    <t>OŠ, Zagrebačka županija, Osnovna škola Rugvica, Dugo Selo</t>
  </si>
  <si>
    <t>OŠ, Primorsko-goranska županija, Osnovna škola Srdoči, Rijeka</t>
  </si>
  <si>
    <t>OŠ, Zagrebačka županija, Osnovna škola Stjepan Radić, Dugo Selo</t>
  </si>
  <si>
    <t>OŠ, Vukovarsko-srijemska županija, Osnovna škola Bartola Kašića, Vinkovci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</si>
  <si>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</si>
  <si>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</si>
  <si>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</si>
  <si>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</si>
  <si>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</si>
  <si>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</si>
  <si>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</si>
  <si>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</si>
  <si>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</si>
  <si>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</si>
  <si>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</si>
  <si>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</si>
  <si>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</si>
  <si>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</si>
  <si>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</si>
  <si>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</si>
  <si>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</si>
  <si>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</si>
  <si>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</si>
  <si>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</si>
  <si>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</si>
  <si>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</si>
  <si>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</si>
  <si>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</si>
  <si>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</si>
  <si>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</si>
  <si>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</si>
  <si>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</si>
  <si>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</si>
  <si>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</si>
  <si>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</si>
  <si>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</si>
  <si>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</si>
  <si>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</si>
  <si>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</si>
  <si>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</si>
  <si>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</si>
  <si>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</si>
  <si>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</si>
  <si>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</si>
  <si>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</si>
  <si>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</si>
  <si>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</si>
  <si>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</si>
  <si>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</si>
  <si>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</si>
  <si>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</si>
  <si>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</si>
  <si>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OŠ, Primorsko-goranska županija, Osnovna škola Ivanke Trohar, Fužine</t>
  </si>
  <si>
    <t xml:space="preserve">OŠ, Vukovarsko-srijemska županija, Osnovna škola Blage Zadre, Vukovar-Borovo Naselje </t>
  </si>
  <si>
    <t>OŠ, Primorsko-goranska županija, OSNOVNA ŠKOLA VIKTORA CARA EMINA, Lovran</t>
  </si>
  <si>
    <t>OŠ, Vukovarsko-srijemska županija, Osnovna škola BOROVO, Borovo</t>
  </si>
  <si>
    <t>OŠ, Primorsko-goranska županija, OSNOVNA ŠKOLA MARIA MARTINOLIĆA, Mali Lošinj</t>
  </si>
  <si>
    <t>OŠ, Vukovarsko-srijemska županija, Osnovna škola Matija Antun Reljković, Cerna</t>
  </si>
  <si>
    <t>OŠ, Primorsko-goranska županija, OSNOVNA ŠKOLA Dr. ANDRIJA MOHOROVIČIĆ, Matulji</t>
  </si>
  <si>
    <t>OŠ, Vukovarsko-srijemska županija, Osnovna škola GRADIŠTE, Gradište</t>
  </si>
  <si>
    <t>OŠ, Primorsko-goranska županija, OSNOVNA ŠKOLA DRAGO GERVAIS, Jurdani</t>
  </si>
  <si>
    <t>OŠ, Vukovarsko-srijemska županija, Osnovna škola Antun i Stjepan Radić, Gunja</t>
  </si>
  <si>
    <t>OŠ, Primorsko-goranska županija, Osnovna škola Ivana Mažuranića, Novi Vinodolski</t>
  </si>
  <si>
    <t>OŠ, Vukovarsko-srijemska županija, Osnovna škola Ivan Meštrović Drenovci, Drenovci</t>
  </si>
  <si>
    <t>OŠ, Primorsko-goranska županija, Osnovna škola dr. Josipa Pančića Bribir, Bribir</t>
  </si>
  <si>
    <t>OŠ, Vukovarsko-srijemska županija, Osnovna škola Ivan Filipović, Račinovci</t>
  </si>
  <si>
    <t>OŠ, Primorsko-goranska županija, Osnovna škola Jurja Klovića Tribalj, Tribalj</t>
  </si>
  <si>
    <t>OŠ, Vukovarsko-srijemska županija, Osnovna škola Davorin Trstenjak, Posavski Podgajci</t>
  </si>
  <si>
    <t>OŠ, Primorsko-goranska županija, Osnovna škola Skrad, Skrad</t>
  </si>
  <si>
    <t>OŠ, Vukovarsko-srijemska županija, Osnovna škola Julija Benešića, Ilok</t>
  </si>
  <si>
    <t>OŠ, Primorsko-goranska županija, Osnovna škola Dr. Branimira Markovića, Ravna Gora</t>
  </si>
  <si>
    <t>OŠ, Vukovarsko-srijemska županija, Osnovna škola dr. Franjo Tuđman, Šarengrad</t>
  </si>
  <si>
    <t>OŠ, Primorsko-goranska županija, Osnovna škola Mrkopalj, Mrkopalj</t>
  </si>
  <si>
    <t>OŠ, Vukovarsko-srijemska županija, Osnovna škola August Cesarec, Ivankovo</t>
  </si>
  <si>
    <t>OŠ, Šibensko-kninska županija, OSNOVNA ŠKOLA ANTUNA MIHANOVIĆA PETROPOLJSKOG, Drniš</t>
  </si>
  <si>
    <t>OŠ, Primorsko-goranska županija, Osnovna škola Brod Moravice, Brod Moravice</t>
  </si>
  <si>
    <t>OŠ, Vukovarsko-srijemska županija, Osnovna škola Ane Katarine Zrinski, Retkovci</t>
  </si>
  <si>
    <t>OŠ, Šibensko-kninska županija, OSNOVNA ŠKOLA DOMOVINSKE ZAHVALNOSTI, Knin</t>
  </si>
  <si>
    <t>OŠ, Vukovarsko-srijemska županija, Osnovna škola Matija Gubec, Jarmina</t>
  </si>
  <si>
    <t>OŠ, Šibensko-kninska županija, OSNOVNA ŠKOLA DR. FRANJE TUĐMANA, Knin</t>
  </si>
  <si>
    <t>OŠ, Vukovarsko-srijemska županija, Osnovna škola Lovas, Lovas</t>
  </si>
  <si>
    <t>OŠ, Šibensko-kninska županija, OSNOVNA ŠKOLA FAUSTA VRANČIĆA, Šibenik</t>
  </si>
  <si>
    <t>OŠ, Vukovarsko-srijemska županija, Osnovna škola Antun Gustav Matoš Tovarnik  , Tovarnik</t>
  </si>
  <si>
    <t>OŠ, Šibensko-kninska županija, Osnovna škola Petra Krešimira IV., Šibenik</t>
  </si>
  <si>
    <t>OŠ, Vukovarsko-srijemska županija, OSNOVNA ŠKOLA ZRINSKIH NUŠTAR, Nuštar</t>
  </si>
  <si>
    <t>OŠ, Šibensko-kninska županija, Osnovna škola JURJA ŠIŽGORIĆA, Šibenik</t>
  </si>
  <si>
    <t>OŠ, Vukovarsko-srijemska županija, Osnovna škola Ivan Kozarac, Nijemci</t>
  </si>
  <si>
    <t>OŠ, Šibensko-kninska županija, Osnovna škola JURJA DALMATINCA ŠIBENIK, Šibenik</t>
  </si>
  <si>
    <t>OŠ, Vukovarsko-srijemska županija, Osnovna škola LIPOVAC, Lipovac</t>
  </si>
  <si>
    <t>OŠ, Šibensko-kninska županija, Osnovna škola Tina Ujevića, Šibenik</t>
  </si>
  <si>
    <t>OŠ, Vukovarsko-srijemska županija, Osnovna škola Ilača-Banovci, Ilača</t>
  </si>
  <si>
    <t>OŠ, Šibensko-kninska županija, OSNOVNA ŠKOLA VIDICI, Šibenik</t>
  </si>
  <si>
    <t>OŠ, Vukovarsko-srijemska županija, Osnovna škola Josipa Lovretića, Otok</t>
  </si>
  <si>
    <t>OŠ, Šibensko-kninska županija, Osnovna škola Vrpolje, Perković</t>
  </si>
  <si>
    <t>OŠ, Vukovarsko-srijemska županija, Osnovna škola Vladimir Nazor, Komletinci</t>
  </si>
  <si>
    <t xml:space="preserve">OŠ, Šibensko-kninska županija, Osnovna škola Brodarica, Brodarica </t>
  </si>
  <si>
    <t>OŠ, Vukovarsko-srijemska županija, Osnovna škola Stjepana Antolovića, Privlaka</t>
  </si>
  <si>
    <t>OŠ, Šibensko-kninska županija, KATOLIČKA OSNOVNA ŠKOLA, Šibenik</t>
  </si>
  <si>
    <t>OŠ, Vukovarsko-srijemska županija, Osnovna škola ČAKOVCI, Čakovci</t>
  </si>
  <si>
    <t>OŠ, Šibensko-kninska županija, CENTAR ZA ODGOJ I OBRAZOVANJE ŠUBIĆEVAC, Šibenik</t>
  </si>
  <si>
    <t>OŠ, Vukovarsko-srijemska županija, Osnovna škola STARI JANKOVCI, Stari Jankovci</t>
  </si>
  <si>
    <t>OŠ, Šibensko-kninska županija, Osnovna škola Kistanje, Kistanje</t>
  </si>
  <si>
    <t>OŠ, Vukovarsko-srijemska županija, Osnovna škola Slakovci, Slakovci, Slakovci</t>
  </si>
  <si>
    <t>OŠ, Šibensko-kninska županija, OSNOVNA ŠKOLA PRIMOŠTEN, Primošten</t>
  </si>
  <si>
    <t>OŠ, Vukovarsko-srijemska županija, Osnovna škola Stjepana Cvrkovića, Stari Mikanovci</t>
  </si>
  <si>
    <t>OŠ, Šibensko-kninska županija, OSNOVNA ŠKOLA ROGOZNICA, Rogoznica</t>
  </si>
  <si>
    <t>OŠ, Vukovarsko-srijemska županija, Osnovna škola Vođinci, Vođinci</t>
  </si>
  <si>
    <t>OŠ, Šibensko-kninska županija, OSNOVNA ŠKOLA SKRADIN, Skradin</t>
  </si>
  <si>
    <t xml:space="preserve">OŠ, Vukovarsko-srijemska županija, Osnovna škola Korog, Korog, Laslovo-Korog </t>
  </si>
  <si>
    <t>OŠ, Šibensko-kninska županija, OSNOVNA ŠKOLA VJEKOSLAVA KALEBA, Tisno</t>
  </si>
  <si>
    <t>OŠ, Vukovarsko-srijemska županija, Osnovna škola MARKUŠICA, Markušica</t>
  </si>
  <si>
    <t>OŠ, Šibensko-kninska županija, Osnovna škola MURTERSKI ŠKOJI, Murter</t>
  </si>
  <si>
    <t>OŠ, Vukovarsko-srijemska županija, Osnovna škola Tordinci, Tordinci</t>
  </si>
  <si>
    <t>OŠ, Šibensko-kninska županija, OSNOVNA ŠKOLA PIROVAC, Pirovac</t>
  </si>
  <si>
    <t>OŠ, Vukovarsko-srijemska županija, Osnovna škola TRPINJA, Trpinja</t>
  </si>
  <si>
    <t>OŠ, Šibensko-kninska županija, OSNOVNA ŠKOLA VODICE, Vodice</t>
  </si>
  <si>
    <t>OŠ, Vukovarsko-srijemska županija, Osnovna škola BOBOTA, Bobota</t>
  </si>
  <si>
    <t>OŠ, Šibensko-kninska županija, OSNOVNA ŠKOLA ČISTA VELIKA, Čista Velika</t>
  </si>
  <si>
    <t>OŠ, Vukovarsko-srijemska županija, Osnovna škola Mare Švel-Gamiršek, Vrbanja</t>
  </si>
  <si>
    <t>OŠ, Grad Zagreb, OSNOVNA ŠKOLA TITUŠA BREZOVAČKOG, Zagreb-Susedgrad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</si>
  <si>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</si>
  <si>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</si>
  <si>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</si>
  <si>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</si>
  <si>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</si>
  <si>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</si>
  <si>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</si>
  <si>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</si>
  <si>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</si>
  <si>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</si>
  <si>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</si>
  <si>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</si>
  <si>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</si>
  <si>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</si>
  <si>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</si>
  <si>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</si>
  <si>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</si>
  <si>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</si>
  <si>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</si>
  <si>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</si>
  <si>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</si>
  <si>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</si>
  <si>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</si>
  <si>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</si>
  <si>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</si>
  <si>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</si>
  <si>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</si>
  <si>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</si>
  <si>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</si>
  <si>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</si>
  <si>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</si>
  <si>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</si>
  <si>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</si>
  <si>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</si>
  <si>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</si>
  <si>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</si>
  <si>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</si>
  <si>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</si>
  <si>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</si>
  <si>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</si>
  <si>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</si>
  <si>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</si>
  <si>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</si>
  <si>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</si>
  <si>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</si>
  <si>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</si>
  <si>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</si>
  <si>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</si>
  <si>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</si>
  <si>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</si>
  <si>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</si>
  <si>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</si>
  <si>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</si>
  <si>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</si>
  <si>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</si>
  <si>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</si>
  <si>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</si>
  <si>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</si>
  <si>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OŠ, Grad Zagreb, OSNOVNA ŠKOLA VOLTINO, Zagreb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</si>
  <si>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</si>
  <si>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</si>
  <si>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</si>
  <si>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OŠ, Grad Zagreb, Osnovna škola Nikole Tesle, Zagreb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</si>
  <si>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</si>
  <si>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</si>
  <si>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</si>
  <si>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OŠ, Grad Zagreb, OSNOVNA ŠKOLA LJUBLJANICA ZAGREB, Zagreb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</si>
  <si>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</si>
  <si>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</si>
  <si>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</si>
  <si>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OŠ, Grad Zagreb, Osnovna škola Alojzija Stepinca, Zagreb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</si>
  <si>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</si>
  <si>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</si>
  <si>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</si>
  <si>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OŠ, Grad Zagreb, Osnovna škola Vrbani, Zagreb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</si>
  <si>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</si>
  <si>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</si>
  <si>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</si>
  <si>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OŠ, Grad Zagreb, OSNOVNA ŠKOLA CVJETNO NASELJE, Zagreb</t>
  </si>
  <si>
    <t>OŠ, Krapinsko- zagorska županija, Osnovna škola Ante Kovačića, Zlatar</t>
  </si>
  <si>
    <t>OŠ, Osječko-baranjska županija, Osnovna škola Dobriša Cesarić, Osijek</t>
  </si>
  <si>
    <t>OŠ, Splitsko-dalmatinska županija, OSNOVNA ŠKOLA MARJAN, Split</t>
  </si>
  <si>
    <t>OŠ, Grad Zagreb, OSNOVNA ŠKOLA JURE KAŠTELANA, Zagreb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</si>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</sst>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b/>
      <sz val="20"/>
      <color indexed="10"/>
      <name val="LcdD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LcdD"/>
      <family val="5"/>
    </font>
    <font>
      <sz val="18"/>
      <color indexed="18"/>
      <name val="LcdD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22" borderId="10" xfId="0" applyNumberFormat="1" applyFont="1" applyFill="1" applyBorder="1" applyAlignment="1" applyProtection="1">
      <alignment horizontal="center"/>
      <protection locked="0"/>
    </xf>
    <xf numFmtId="1" fontId="0" fillId="22" borderId="10" xfId="0" applyNumberFormat="1" applyFill="1" applyBorder="1" applyAlignment="1" applyProtection="1">
      <alignment horizontal="center"/>
      <protection locked="0"/>
    </xf>
    <xf numFmtId="1" fontId="7" fillId="2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7" borderId="15" xfId="0" applyFont="1" applyFill="1" applyBorder="1" applyAlignment="1">
      <alignment/>
    </xf>
    <xf numFmtId="0" fontId="12" fillId="7" borderId="16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14" borderId="15" xfId="0" applyFont="1" applyFill="1" applyBorder="1" applyAlignment="1">
      <alignment/>
    </xf>
    <xf numFmtId="0" fontId="12" fillId="14" borderId="16" xfId="0" applyFont="1" applyFill="1" applyBorder="1" applyAlignment="1">
      <alignment/>
    </xf>
    <xf numFmtId="0" fontId="12" fillId="14" borderId="17" xfId="0" applyFont="1" applyFill="1" applyBorder="1" applyAlignment="1">
      <alignment/>
    </xf>
    <xf numFmtId="0" fontId="12" fillId="14" borderId="18" xfId="0" applyFont="1" applyFill="1" applyBorder="1" applyAlignment="1">
      <alignment/>
    </xf>
    <xf numFmtId="0" fontId="12" fillId="14" borderId="19" xfId="0" applyFont="1" applyFill="1" applyBorder="1" applyAlignment="1">
      <alignment/>
    </xf>
    <xf numFmtId="0" fontId="12" fillId="14" borderId="20" xfId="0" applyFont="1" applyFill="1" applyBorder="1" applyAlignment="1">
      <alignment/>
    </xf>
    <xf numFmtId="0" fontId="12" fillId="22" borderId="15" xfId="0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8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12" fillId="22" borderId="20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8" fillId="0" borderId="0" xfId="52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22" borderId="10" xfId="0" applyNumberFormat="1" applyFont="1" applyFill="1" applyBorder="1" applyAlignment="1">
      <alignment wrapText="1"/>
    </xf>
    <xf numFmtId="0" fontId="3" fillId="24" borderId="10" xfId="0" applyNumberFormat="1" applyFont="1" applyFill="1" applyBorder="1" applyAlignment="1">
      <alignment wrapText="1"/>
    </xf>
    <xf numFmtId="0" fontId="21" fillId="0" borderId="10" xfId="52" applyNumberFormat="1" applyFont="1" applyBorder="1" applyAlignment="1" applyProtection="1">
      <alignment wrapText="1"/>
      <protection/>
    </xf>
    <xf numFmtId="0" fontId="18" fillId="0" borderId="10" xfId="52" applyNumberFormat="1" applyBorder="1" applyAlignment="1" applyProtection="1">
      <alignment wrapText="1"/>
      <protection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8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7" xfId="57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7" xfId="57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6" applyFont="1" applyProtection="1">
      <alignment/>
      <protection hidden="1"/>
    </xf>
    <xf numFmtId="0" fontId="0" fillId="0" borderId="0" xfId="56" applyProtection="1">
      <alignment/>
      <protection hidden="1"/>
    </xf>
    <xf numFmtId="0" fontId="0" fillId="2" borderId="10" xfId="56" applyFont="1" applyFill="1" applyBorder="1" applyAlignment="1" applyProtection="1">
      <alignment horizontal="left" vertical="center" wrapText="1"/>
      <protection hidden="1"/>
    </xf>
    <xf numFmtId="0" fontId="0" fillId="11" borderId="0" xfId="56" applyFont="1" applyFill="1" applyBorder="1" applyAlignment="1" applyProtection="1">
      <alignment horizontal="left" vertical="center" wrapText="1"/>
      <protection hidden="1"/>
    </xf>
    <xf numFmtId="0" fontId="0" fillId="21" borderId="10" xfId="56" applyFont="1" applyFill="1" applyBorder="1" applyAlignment="1" applyProtection="1">
      <alignment horizontal="left" vertical="center" wrapText="1"/>
      <protection hidden="1"/>
    </xf>
    <xf numFmtId="0" fontId="0" fillId="10" borderId="10" xfId="56" applyFont="1" applyFill="1" applyBorder="1" applyAlignment="1" applyProtection="1">
      <alignment horizontal="left" vertical="center" wrapText="1"/>
      <protection hidden="1"/>
    </xf>
    <xf numFmtId="0" fontId="0" fillId="5" borderId="10" xfId="56" applyFont="1" applyFill="1" applyBorder="1" applyAlignment="1" applyProtection="1">
      <alignment horizontal="left" vertical="center" wrapText="1"/>
      <protection hidden="1"/>
    </xf>
    <xf numFmtId="0" fontId="0" fillId="12" borderId="10" xfId="56" applyFont="1" applyFill="1" applyBorder="1" applyAlignment="1" applyProtection="1">
      <alignment horizontal="left" vertical="center" wrapText="1"/>
      <protection hidden="1"/>
    </xf>
    <xf numFmtId="49" fontId="0" fillId="2" borderId="10" xfId="56" applyNumberFormat="1" applyFont="1" applyFill="1" applyBorder="1" applyAlignment="1" applyProtection="1">
      <alignment horizontal="left" vertical="center"/>
      <protection hidden="1"/>
    </xf>
    <xf numFmtId="49" fontId="0" fillId="11" borderId="0" xfId="56" applyNumberFormat="1" applyFont="1" applyFill="1" applyBorder="1" applyAlignment="1" applyProtection="1">
      <alignment horizontal="left" vertical="center"/>
      <protection hidden="1"/>
    </xf>
    <xf numFmtId="49" fontId="0" fillId="21" borderId="10" xfId="56" applyNumberFormat="1" applyFont="1" applyFill="1" applyBorder="1" applyAlignment="1" applyProtection="1">
      <alignment horizontal="left" vertical="center"/>
      <protection hidden="1"/>
    </xf>
    <xf numFmtId="49" fontId="0" fillId="5" borderId="10" xfId="56" applyNumberFormat="1" applyFont="1" applyFill="1" applyBorder="1" applyAlignment="1" applyProtection="1">
      <alignment horizontal="left" vertical="center"/>
      <protection hidden="1"/>
    </xf>
    <xf numFmtId="0" fontId="0" fillId="11" borderId="0" xfId="56" applyFill="1" applyBorder="1" applyProtection="1">
      <alignment/>
      <protection hidden="1"/>
    </xf>
    <xf numFmtId="0" fontId="0" fillId="21" borderId="0" xfId="56" applyFont="1" applyFill="1" applyBorder="1" applyAlignment="1" applyProtection="1">
      <alignment horizontal="left" vertical="center" wrapText="1"/>
      <protection hidden="1"/>
    </xf>
    <xf numFmtId="49" fontId="7" fillId="22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17" fillId="0" borderId="12" xfId="0" applyNumberFormat="1" applyFont="1" applyBorder="1" applyAlignment="1" applyProtection="1">
      <alignment horizontal="center" vertical="center" wrapText="1"/>
      <protection hidden="1"/>
    </xf>
    <xf numFmtId="49" fontId="17" fillId="0" borderId="13" xfId="0" applyNumberFormat="1" applyFont="1" applyBorder="1" applyAlignment="1" applyProtection="1">
      <alignment horizontal="center" vertical="center" wrapText="1"/>
      <protection hidden="1"/>
    </xf>
    <xf numFmtId="1" fontId="17" fillId="0" borderId="12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1" fontId="8" fillId="4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>
      <alignment horizontal="right" vertical="center"/>
    </xf>
    <xf numFmtId="0" fontId="3" fillId="24" borderId="26" xfId="0" applyFont="1" applyFill="1" applyBorder="1" applyAlignment="1">
      <alignment horizontal="right" vertical="center"/>
    </xf>
    <xf numFmtId="0" fontId="3" fillId="24" borderId="27" xfId="0" applyFont="1" applyFill="1" applyBorder="1" applyAlignment="1">
      <alignment horizontal="right" vertical="center"/>
    </xf>
    <xf numFmtId="0" fontId="0" fillId="24" borderId="28" xfId="0" applyNumberFormat="1" applyFill="1" applyBorder="1" applyAlignment="1" applyProtection="1">
      <alignment horizontal="center" vertical="center"/>
      <protection locked="0"/>
    </xf>
    <xf numFmtId="0" fontId="0" fillId="24" borderId="29" xfId="0" applyNumberForma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49" fontId="9" fillId="22" borderId="10" xfId="0" applyNumberFormat="1" applyFont="1" applyFill="1" applyBorder="1" applyAlignment="1" applyProtection="1">
      <alignment horizontal="center"/>
      <protection locked="0"/>
    </xf>
    <xf numFmtId="49" fontId="9" fillId="22" borderId="11" xfId="0" applyNumberFormat="1" applyFont="1" applyFill="1" applyBorder="1" applyAlignment="1" applyProtection="1">
      <alignment horizontal="center"/>
      <protection locked="0"/>
    </xf>
    <xf numFmtId="49" fontId="9" fillId="22" borderId="12" xfId="0" applyNumberFormat="1" applyFont="1" applyFill="1" applyBorder="1" applyAlignment="1" applyProtection="1">
      <alignment horizontal="center"/>
      <protection locked="0"/>
    </xf>
    <xf numFmtId="49" fontId="9" fillId="22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22" borderId="11" xfId="0" applyNumberFormat="1" applyFont="1" applyFill="1" applyBorder="1" applyAlignment="1" applyProtection="1">
      <alignment horizontal="center"/>
      <protection locked="0"/>
    </xf>
    <xf numFmtId="49" fontId="3" fillId="22" borderId="12" xfId="0" applyNumberFormat="1" applyFont="1" applyFill="1" applyBorder="1" applyAlignment="1" applyProtection="1">
      <alignment horizontal="center"/>
      <protection locked="0"/>
    </xf>
    <xf numFmtId="49" fontId="3" fillId="22" borderId="13" xfId="0" applyNumberFormat="1" applyFont="1" applyFill="1" applyBorder="1" applyAlignment="1" applyProtection="1">
      <alignment horizontal="center"/>
      <protection locked="0"/>
    </xf>
    <xf numFmtId="49" fontId="7" fillId="22" borderId="11" xfId="0" applyNumberFormat="1" applyFont="1" applyFill="1" applyBorder="1" applyAlignment="1" applyProtection="1">
      <alignment horizontal="center"/>
      <protection locked="0"/>
    </xf>
    <xf numFmtId="49" fontId="7" fillId="22" borderId="13" xfId="0" applyNumberFormat="1" applyFont="1" applyFill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5" fillId="22" borderId="11" xfId="0" applyNumberFormat="1" applyFont="1" applyFill="1" applyBorder="1" applyAlignment="1" applyProtection="1">
      <alignment horizontal="center"/>
      <protection locked="0"/>
    </xf>
    <xf numFmtId="49" fontId="15" fillId="22" borderId="13" xfId="0" applyNumberFormat="1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 wrapText="1"/>
      <protection hidden="1" locked="0"/>
    </xf>
    <xf numFmtId="49" fontId="15" fillId="0" borderId="13" xfId="0" applyNumberFormat="1" applyFont="1" applyFill="1" applyBorder="1" applyAlignment="1" applyProtection="1">
      <alignment horizontal="center" wrapText="1"/>
      <protection hidden="1" locked="0"/>
    </xf>
    <xf numFmtId="0" fontId="29" fillId="0" borderId="0" xfId="0" applyFont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17" fillId="0" borderId="11" xfId="0" applyNumberFormat="1" applyFont="1" applyBorder="1" applyAlignment="1" applyProtection="1">
      <alignment horizontal="center" vertical="center" wrapText="1"/>
      <protection hidden="1"/>
    </xf>
    <xf numFmtId="1" fontId="17" fillId="0" borderId="12" xfId="0" applyNumberFormat="1" applyFont="1" applyBorder="1" applyAlignment="1" applyProtection="1">
      <alignment horizontal="center" vertical="center" wrapText="1"/>
      <protection hidden="1"/>
    </xf>
    <xf numFmtId="1" fontId="17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" fontId="7" fillId="22" borderId="11" xfId="0" applyNumberFormat="1" applyFont="1" applyFill="1" applyBorder="1" applyAlignment="1" applyProtection="1">
      <alignment horizontal="center"/>
      <protection locked="0"/>
    </xf>
    <xf numFmtId="1" fontId="7" fillId="22" borderId="12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49" fontId="10" fillId="22" borderId="11" xfId="0" applyNumberFormat="1" applyFont="1" applyFill="1" applyBorder="1" applyAlignment="1" applyProtection="1">
      <alignment horizontal="center"/>
      <protection locked="0"/>
    </xf>
    <xf numFmtId="49" fontId="10" fillId="22" borderId="12" xfId="0" applyNumberFormat="1" applyFont="1" applyFill="1" applyBorder="1" applyAlignment="1" applyProtection="1">
      <alignment horizontal="center"/>
      <protection locked="0"/>
    </xf>
    <xf numFmtId="49" fontId="10" fillId="22" borderId="13" xfId="0" applyNumberFormat="1" applyFont="1" applyFill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hidden="1"/>
    </xf>
    <xf numFmtId="49" fontId="17" fillId="0" borderId="12" xfId="0" applyNumberFormat="1" applyFont="1" applyBorder="1" applyAlignment="1" applyProtection="1">
      <alignment horizontal="center" vertical="center" wrapText="1"/>
      <protection hidden="1"/>
    </xf>
    <xf numFmtId="49" fontId="17" fillId="0" borderId="13" xfId="0" applyNumberFormat="1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0" fontId="9" fillId="22" borderId="10" xfId="0" applyFont="1" applyFill="1" applyBorder="1" applyAlignment="1" applyProtection="1">
      <alignment horizontal="left" vertical="center"/>
      <protection locked="0"/>
    </xf>
    <xf numFmtId="0" fontId="9" fillId="22" borderId="33" xfId="0" applyFont="1" applyFill="1" applyBorder="1" applyAlignment="1" applyProtection="1">
      <alignment horizontal="left" vertical="center"/>
      <protection locked="0"/>
    </xf>
    <xf numFmtId="0" fontId="9" fillId="22" borderId="11" xfId="0" applyFont="1" applyFill="1" applyBorder="1" applyAlignment="1" applyProtection="1">
      <alignment horizontal="center" vertical="center"/>
      <protection locked="0"/>
    </xf>
    <xf numFmtId="0" fontId="9" fillId="22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22" borderId="13" xfId="0" applyFont="1" applyFill="1" applyBorder="1" applyAlignment="1" applyProtection="1">
      <alignment horizontal="center" vertical="center"/>
      <protection locked="0"/>
    </xf>
    <xf numFmtId="0" fontId="12" fillId="22" borderId="11" xfId="0" applyFont="1" applyFill="1" applyBorder="1" applyAlignment="1" applyProtection="1">
      <alignment horizontal="center" vertical="center"/>
      <protection locked="0"/>
    </xf>
    <xf numFmtId="0" fontId="12" fillId="22" borderId="12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0" fontId="9" fillId="22" borderId="11" xfId="0" applyFont="1" applyFill="1" applyBorder="1" applyAlignment="1" applyProtection="1">
      <alignment horizontal="left" vertical="center"/>
      <protection locked="0"/>
    </xf>
    <xf numFmtId="0" fontId="9" fillId="22" borderId="13" xfId="0" applyFont="1" applyFill="1" applyBorder="1" applyAlignment="1" applyProtection="1">
      <alignment horizontal="left" vertical="center"/>
      <protection locked="0"/>
    </xf>
    <xf numFmtId="0" fontId="49" fillId="0" borderId="34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14" fontId="9" fillId="22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49" fontId="0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1" xfId="0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05"/>
  <sheetViews>
    <sheetView showGridLines="0" tabSelected="1" view="pageBreakPreview" zoomScaleSheetLayoutView="100" zoomScalePageLayoutView="0" workbookViewId="0" topLeftCell="A71">
      <selection activeCell="Z158" sqref="Z158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173" t="s">
        <v>119</v>
      </c>
      <c r="B1" s="173"/>
      <c r="C1" s="173"/>
      <c r="D1" s="173"/>
      <c r="E1" s="173"/>
      <c r="F1" s="173"/>
      <c r="G1" s="173"/>
      <c r="H1" s="173"/>
      <c r="I1" s="173"/>
      <c r="J1" s="126"/>
    </row>
    <row r="2" spans="1:10" ht="12.75">
      <c r="A2" s="174"/>
      <c r="B2" s="174"/>
      <c r="C2" s="174"/>
      <c r="D2" s="174"/>
      <c r="E2" s="174"/>
      <c r="F2" s="174"/>
      <c r="G2" s="174"/>
      <c r="H2" s="174"/>
      <c r="I2" s="174"/>
      <c r="J2" s="127"/>
    </row>
    <row r="3" spans="1:11" ht="24.75" customHeight="1">
      <c r="A3" s="208" t="s">
        <v>524</v>
      </c>
      <c r="B3" s="208"/>
      <c r="C3" s="208"/>
      <c r="D3" s="224" t="s">
        <v>429</v>
      </c>
      <c r="E3" s="225"/>
      <c r="F3" s="225"/>
      <c r="G3" s="225"/>
      <c r="H3" s="225"/>
      <c r="I3" s="227"/>
      <c r="J3" s="15"/>
      <c r="K3" s="4"/>
    </row>
    <row r="4" spans="1:11" ht="24.75" customHeight="1" thickBot="1">
      <c r="A4" s="208" t="s">
        <v>480</v>
      </c>
      <c r="B4" s="208"/>
      <c r="C4" s="208"/>
      <c r="D4" s="228" t="s">
        <v>128</v>
      </c>
      <c r="E4" s="229"/>
      <c r="F4" s="229"/>
      <c r="G4" s="229"/>
      <c r="H4" s="229"/>
      <c r="I4" s="230"/>
      <c r="J4" s="16"/>
      <c r="K4" s="5"/>
    </row>
    <row r="5" spans="1:10" ht="24.75" customHeight="1" hidden="1">
      <c r="A5" s="208" t="s">
        <v>399</v>
      </c>
      <c r="B5" s="208"/>
      <c r="C5" s="208"/>
      <c r="D5" s="222"/>
      <c r="E5" s="222"/>
      <c r="F5" s="223"/>
      <c r="G5" s="21"/>
      <c r="H5" s="21"/>
      <c r="I5" s="21"/>
      <c r="J5" s="7"/>
    </row>
    <row r="6" spans="1:10" ht="24.75" customHeight="1" thickBot="1">
      <c r="A6" s="217" t="s">
        <v>110</v>
      </c>
      <c r="B6" s="218"/>
      <c r="C6" s="219"/>
      <c r="D6" s="224" t="s">
        <v>757</v>
      </c>
      <c r="E6" s="225"/>
      <c r="F6" s="98" t="s">
        <v>543</v>
      </c>
      <c r="G6" s="29"/>
      <c r="H6" s="29"/>
      <c r="I6" s="29"/>
      <c r="J6" s="7"/>
    </row>
    <row r="7" spans="1:10" ht="24.75" customHeight="1">
      <c r="A7" s="226" t="s">
        <v>400</v>
      </c>
      <c r="B7" s="226"/>
      <c r="C7" s="226"/>
      <c r="D7" s="231" t="s">
        <v>129</v>
      </c>
      <c r="E7" s="232"/>
      <c r="G7" s="29"/>
      <c r="H7" s="29"/>
      <c r="I7" s="29"/>
      <c r="J7" s="7"/>
    </row>
    <row r="8" spans="1:10" ht="24.75" customHeight="1">
      <c r="A8" s="226" t="s">
        <v>401</v>
      </c>
      <c r="B8" s="226"/>
      <c r="C8" s="226"/>
      <c r="D8" s="235" t="s">
        <v>130</v>
      </c>
      <c r="E8" s="232"/>
      <c r="F8" s="29"/>
      <c r="G8" s="29"/>
      <c r="H8" s="29"/>
      <c r="I8" s="29"/>
      <c r="J8" s="7"/>
    </row>
    <row r="9" spans="1:10" ht="24.75" customHeight="1">
      <c r="A9" s="208" t="s">
        <v>402</v>
      </c>
      <c r="B9" s="208"/>
      <c r="C9" s="208"/>
      <c r="D9" s="220" t="s">
        <v>747</v>
      </c>
      <c r="E9" s="221"/>
      <c r="F9" s="29"/>
      <c r="G9" s="29"/>
      <c r="H9" s="29"/>
      <c r="I9" s="29"/>
      <c r="J9" s="7"/>
    </row>
    <row r="10" spans="1:10" ht="24.75" customHeight="1">
      <c r="A10" s="18" t="s">
        <v>529</v>
      </c>
      <c r="B10" s="19"/>
      <c r="C10" s="20"/>
      <c r="D10" s="236" t="s">
        <v>751</v>
      </c>
      <c r="E10" s="237"/>
      <c r="F10" s="29"/>
      <c r="G10" s="29"/>
      <c r="H10" s="29"/>
      <c r="I10" s="29"/>
      <c r="J10" s="7"/>
    </row>
    <row r="11" spans="1:10" ht="24.75" customHeight="1">
      <c r="A11" s="217" t="s">
        <v>792</v>
      </c>
      <c r="B11" s="218"/>
      <c r="C11" s="219"/>
      <c r="D11" s="238" t="s">
        <v>790</v>
      </c>
      <c r="E11" s="239"/>
      <c r="F11" s="233" t="s">
        <v>109</v>
      </c>
      <c r="G11" s="234"/>
      <c r="H11" s="234"/>
      <c r="I11" s="234"/>
      <c r="J11" s="7"/>
    </row>
    <row r="12" spans="1:10" ht="24.75" customHeight="1">
      <c r="A12" s="209" t="s">
        <v>117</v>
      </c>
      <c r="B12" s="210"/>
      <c r="C12" s="211"/>
      <c r="D12" s="212"/>
      <c r="E12" s="213"/>
      <c r="F12" s="8"/>
      <c r="G12" s="8"/>
      <c r="H12" s="8"/>
      <c r="I12" s="8"/>
      <c r="J12" s="7"/>
    </row>
    <row r="13" spans="1:10" ht="9" customHeight="1" thickBo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 thickBot="1">
      <c r="A14" s="182" t="s">
        <v>525</v>
      </c>
      <c r="B14" s="183"/>
      <c r="C14" s="183"/>
      <c r="D14" s="183"/>
      <c r="E14" s="183"/>
      <c r="F14" s="184"/>
      <c r="G14" s="8"/>
      <c r="H14" s="8"/>
      <c r="I14" s="8"/>
      <c r="J14" s="7"/>
    </row>
    <row r="15" spans="1:10" ht="15">
      <c r="A15" s="125" t="s">
        <v>405</v>
      </c>
      <c r="B15" s="202" t="s">
        <v>403</v>
      </c>
      <c r="C15" s="203"/>
      <c r="D15" s="204"/>
      <c r="E15" s="202" t="s">
        <v>404</v>
      </c>
      <c r="F15" s="204"/>
      <c r="G15" s="214" t="s">
        <v>518</v>
      </c>
      <c r="H15" s="215"/>
      <c r="I15" s="216"/>
      <c r="J15" s="7"/>
    </row>
    <row r="16" spans="1:10" ht="15" customHeight="1">
      <c r="A16" s="62">
        <v>1</v>
      </c>
      <c r="B16" s="193" t="s">
        <v>131</v>
      </c>
      <c r="C16" s="194"/>
      <c r="D16" s="195"/>
      <c r="E16" s="193" t="s">
        <v>132</v>
      </c>
      <c r="F16" s="195"/>
      <c r="G16" s="193"/>
      <c r="H16" s="194"/>
      <c r="I16" s="195"/>
      <c r="J16" s="7"/>
    </row>
    <row r="17" spans="1:10" ht="15" customHeight="1">
      <c r="A17" s="10">
        <v>2</v>
      </c>
      <c r="B17" s="205" t="str">
        <f>$D$87</f>
        <v>Robert</v>
      </c>
      <c r="C17" s="206"/>
      <c r="D17" s="207"/>
      <c r="E17" s="181" t="str">
        <f>$D$88</f>
        <v>Smuda</v>
      </c>
      <c r="F17" s="181"/>
      <c r="G17" s="181" t="str">
        <f>$D$89</f>
        <v>prof.</v>
      </c>
      <c r="H17" s="181"/>
      <c r="I17" s="181"/>
      <c r="J17" s="7"/>
    </row>
    <row r="18" spans="1:10" ht="15" customHeight="1">
      <c r="A18" s="10">
        <v>3</v>
      </c>
      <c r="B18" s="181" t="str">
        <f>$D$110</f>
        <v>Ivan</v>
      </c>
      <c r="C18" s="181"/>
      <c r="D18" s="181"/>
      <c r="E18" s="181" t="str">
        <f>$D$111</f>
        <v>Pospišil</v>
      </c>
      <c r="F18" s="181"/>
      <c r="G18" s="181" t="str">
        <f>$D$112</f>
        <v>prof.</v>
      </c>
      <c r="H18" s="181"/>
      <c r="I18" s="181"/>
      <c r="J18" s="7"/>
    </row>
    <row r="19" spans="1:10" ht="15" customHeight="1">
      <c r="A19" s="10">
        <v>4</v>
      </c>
      <c r="B19" s="181" t="str">
        <f>$D$133</f>
        <v>Tomislava</v>
      </c>
      <c r="C19" s="181"/>
      <c r="D19" s="181"/>
      <c r="E19" s="181" t="str">
        <f>$D$134</f>
        <v>Medvedovi</v>
      </c>
      <c r="F19" s="181"/>
      <c r="G19" s="181" t="str">
        <f>$D$135</f>
        <v>prof.</v>
      </c>
      <c r="H19" s="181"/>
      <c r="I19" s="181"/>
      <c r="J19" s="7"/>
    </row>
    <row r="20" spans="1:10" ht="15" customHeight="1">
      <c r="A20" s="10">
        <v>5</v>
      </c>
      <c r="B20" s="181">
        <f>$D$156</f>
        <v>0</v>
      </c>
      <c r="C20" s="181"/>
      <c r="D20" s="181"/>
      <c r="E20" s="181">
        <f>$D$157</f>
        <v>0</v>
      </c>
      <c r="F20" s="181"/>
      <c r="G20" s="181">
        <f>$D$158</f>
        <v>0</v>
      </c>
      <c r="H20" s="181"/>
      <c r="I20" s="181"/>
      <c r="J20" s="7"/>
    </row>
    <row r="21" spans="1:10" ht="15" customHeight="1">
      <c r="A21" s="10">
        <v>6</v>
      </c>
      <c r="B21" s="181">
        <f>$D$156</f>
        <v>0</v>
      </c>
      <c r="C21" s="181"/>
      <c r="D21" s="181"/>
      <c r="E21" s="181">
        <f>$D$157</f>
        <v>0</v>
      </c>
      <c r="F21" s="181"/>
      <c r="G21" s="181">
        <f>$D$158</f>
        <v>0</v>
      </c>
      <c r="H21" s="181"/>
      <c r="I21" s="181"/>
      <c r="J21" s="7"/>
    </row>
    <row r="22" spans="1:10" ht="15">
      <c r="A22" s="74" t="s">
        <v>523</v>
      </c>
      <c r="B22" s="73"/>
      <c r="C22" s="73"/>
      <c r="D22" s="73"/>
      <c r="E22" s="71"/>
      <c r="F22" s="28"/>
      <c r="G22" s="8"/>
      <c r="H22" s="8"/>
      <c r="I22" s="8"/>
      <c r="J22" s="7"/>
    </row>
    <row r="23" spans="1:10" ht="15">
      <c r="A23" s="8"/>
      <c r="B23" s="8"/>
      <c r="C23" s="9" t="s">
        <v>406</v>
      </c>
      <c r="D23" s="8"/>
      <c r="E23" s="8"/>
      <c r="F23" s="8"/>
      <c r="G23" s="8"/>
      <c r="H23" s="8"/>
      <c r="I23" s="8"/>
      <c r="J23" s="8"/>
    </row>
    <row r="24" spans="1:10" ht="60" customHeight="1">
      <c r="A24" s="11" t="s">
        <v>407</v>
      </c>
      <c r="B24" s="23" t="s">
        <v>478</v>
      </c>
      <c r="C24" s="179" t="s">
        <v>408</v>
      </c>
      <c r="D24" s="179"/>
      <c r="E24" s="10" t="s">
        <v>111</v>
      </c>
      <c r="F24" s="179" t="s">
        <v>409</v>
      </c>
      <c r="G24" s="179"/>
      <c r="H24" s="24" t="s">
        <v>528</v>
      </c>
      <c r="I24" s="24" t="s">
        <v>410</v>
      </c>
      <c r="J24" s="8"/>
    </row>
    <row r="25" spans="1:10" ht="49.5" customHeight="1">
      <c r="A25" s="10">
        <v>1</v>
      </c>
      <c r="B25" s="67">
        <f aca="true" t="shared" si="0" ref="B25:B30">VLOOKUP(E25,$P$43:$Q$46,2,FALSE)</f>
        <v>1</v>
      </c>
      <c r="C25" s="168" t="s">
        <v>593</v>
      </c>
      <c r="D25" s="192"/>
      <c r="E25" s="32" t="s">
        <v>133</v>
      </c>
      <c r="F25" s="169" t="s">
        <v>134</v>
      </c>
      <c r="G25" s="170"/>
      <c r="H25" s="33">
        <v>12</v>
      </c>
      <c r="I25" s="33">
        <v>9</v>
      </c>
      <c r="J25" s="7"/>
    </row>
    <row r="26" spans="1:10" ht="49.5" customHeight="1">
      <c r="A26" s="10">
        <v>2</v>
      </c>
      <c r="B26" s="67">
        <f t="shared" si="0"/>
        <v>2</v>
      </c>
      <c r="C26" s="168" t="s">
        <v>252</v>
      </c>
      <c r="D26" s="168"/>
      <c r="E26" s="32" t="s">
        <v>135</v>
      </c>
      <c r="F26" s="169" t="s">
        <v>136</v>
      </c>
      <c r="G26" s="170"/>
      <c r="H26" s="33">
        <v>12</v>
      </c>
      <c r="I26" s="33">
        <v>10</v>
      </c>
      <c r="J26" s="7"/>
    </row>
    <row r="27" spans="1:10" ht="49.5" customHeight="1">
      <c r="A27" s="10">
        <v>3</v>
      </c>
      <c r="B27" s="67">
        <f t="shared" si="0"/>
        <v>3</v>
      </c>
      <c r="C27" s="168" t="s">
        <v>798</v>
      </c>
      <c r="D27" s="168"/>
      <c r="E27" s="32" t="s">
        <v>137</v>
      </c>
      <c r="F27" s="169" t="s">
        <v>138</v>
      </c>
      <c r="G27" s="170"/>
      <c r="H27" s="33">
        <v>12</v>
      </c>
      <c r="I27" s="33">
        <v>8</v>
      </c>
      <c r="J27" s="7"/>
    </row>
    <row r="28" spans="1:10" ht="49.5" customHeight="1">
      <c r="A28" s="10">
        <v>4</v>
      </c>
      <c r="B28" s="67" t="e">
        <f t="shared" si="0"/>
        <v>#N/A</v>
      </c>
      <c r="C28" s="171"/>
      <c r="D28" s="172"/>
      <c r="E28" s="32"/>
      <c r="F28" s="169"/>
      <c r="G28" s="170"/>
      <c r="H28" s="33"/>
      <c r="I28" s="33"/>
      <c r="J28" s="7"/>
    </row>
    <row r="29" spans="1:10" ht="49.5" customHeight="1">
      <c r="A29" s="10">
        <v>5</v>
      </c>
      <c r="B29" s="67" t="e">
        <f t="shared" si="0"/>
        <v>#N/A</v>
      </c>
      <c r="C29" s="168"/>
      <c r="D29" s="168"/>
      <c r="E29" s="32"/>
      <c r="F29" s="169"/>
      <c r="G29" s="170"/>
      <c r="H29" s="33"/>
      <c r="I29" s="33"/>
      <c r="J29" s="7"/>
    </row>
    <row r="30" spans="1:10" ht="49.5" customHeight="1">
      <c r="A30" s="10">
        <v>6</v>
      </c>
      <c r="B30" s="67" t="e">
        <f t="shared" si="0"/>
        <v>#N/A</v>
      </c>
      <c r="C30" s="171"/>
      <c r="D30" s="172"/>
      <c r="E30" s="32"/>
      <c r="F30" s="169"/>
      <c r="G30" s="170"/>
      <c r="H30" s="33"/>
      <c r="I30" s="33"/>
      <c r="J30" s="7"/>
    </row>
    <row r="31" spans="1:19" ht="15">
      <c r="A31" s="25" t="s">
        <v>477</v>
      </c>
      <c r="B31" s="25"/>
      <c r="C31" s="25"/>
      <c r="D31" s="9"/>
      <c r="E31" s="9"/>
      <c r="F31" s="9"/>
      <c r="G31" s="9"/>
      <c r="H31" s="9"/>
      <c r="I31" s="9"/>
      <c r="J31" s="72"/>
      <c r="K31" s="72"/>
      <c r="L31" s="72"/>
      <c r="M31" s="72"/>
      <c r="N31" s="72"/>
      <c r="O31" s="72"/>
      <c r="P31" s="72"/>
      <c r="Q31" s="72"/>
      <c r="R31" s="72"/>
      <c r="S31" s="2"/>
    </row>
    <row r="32" spans="1:19" ht="18">
      <c r="A32" s="11" t="s">
        <v>407</v>
      </c>
      <c r="B32" s="179" t="s">
        <v>112</v>
      </c>
      <c r="C32" s="179"/>
      <c r="D32" s="179"/>
      <c r="E32" s="10" t="s">
        <v>112</v>
      </c>
      <c r="F32" s="185" t="s">
        <v>476</v>
      </c>
      <c r="G32" s="186"/>
      <c r="H32" s="186"/>
      <c r="I32" s="187"/>
      <c r="J32" s="72"/>
      <c r="K32" s="72"/>
      <c r="L32" s="72"/>
      <c r="M32" s="75">
        <f>$F$33</f>
        <v>2</v>
      </c>
      <c r="N32" s="76" t="str">
        <f>$B$33</f>
        <v>NAZOR ČEPIN</v>
      </c>
      <c r="O32" s="72"/>
      <c r="P32" s="3">
        <f>$F$39</f>
        <v>0</v>
      </c>
      <c r="Q32" s="77" t="str">
        <f>$B$39</f>
        <v>NAZOR ČEPIN</v>
      </c>
      <c r="R32" s="72"/>
      <c r="S32" s="2"/>
    </row>
    <row r="33" spans="1:19" ht="19.5" customHeight="1">
      <c r="A33" s="10">
        <v>1</v>
      </c>
      <c r="B33" s="180" t="s">
        <v>135</v>
      </c>
      <c r="C33" s="180"/>
      <c r="D33" s="180"/>
      <c r="E33" s="63" t="s">
        <v>137</v>
      </c>
      <c r="F33" s="34">
        <v>2</v>
      </c>
      <c r="G33" s="12" t="s">
        <v>415</v>
      </c>
      <c r="H33" s="188">
        <v>0</v>
      </c>
      <c r="I33" s="189"/>
      <c r="J33" s="72"/>
      <c r="K33" s="72"/>
      <c r="L33" s="72"/>
      <c r="M33" s="78">
        <f>$H$33</f>
        <v>0</v>
      </c>
      <c r="N33" s="76" t="str">
        <f>$E$33</f>
        <v>SLATINA</v>
      </c>
      <c r="O33" s="72"/>
      <c r="P33" s="3">
        <f>$H$39</f>
        <v>2</v>
      </c>
      <c r="Q33" s="77" t="str">
        <f>$E$39</f>
        <v>NAZOR SLAVONSKI BROD</v>
      </c>
      <c r="R33" s="72"/>
      <c r="S33" s="2"/>
    </row>
    <row r="34" spans="1:19" ht="19.5" customHeight="1">
      <c r="A34" s="10">
        <v>2</v>
      </c>
      <c r="B34" s="180" t="s">
        <v>137</v>
      </c>
      <c r="C34" s="180"/>
      <c r="D34" s="180"/>
      <c r="E34" s="63" t="s">
        <v>133</v>
      </c>
      <c r="F34" s="34">
        <v>0</v>
      </c>
      <c r="G34" s="12" t="s">
        <v>415</v>
      </c>
      <c r="H34" s="188">
        <v>2</v>
      </c>
      <c r="I34" s="189"/>
      <c r="J34" s="72"/>
      <c r="K34" s="72"/>
      <c r="L34" s="72"/>
      <c r="M34" s="79">
        <f>$F$34</f>
        <v>0</v>
      </c>
      <c r="N34" s="80" t="str">
        <f>$B$34</f>
        <v>SLATINA</v>
      </c>
      <c r="O34" s="72"/>
      <c r="P34" s="72"/>
      <c r="Q34" s="72"/>
      <c r="R34" s="72"/>
      <c r="S34" s="2"/>
    </row>
    <row r="35" spans="1:19" ht="19.5" customHeight="1">
      <c r="A35" s="17"/>
      <c r="B35" s="28"/>
      <c r="C35" s="28"/>
      <c r="D35" s="28"/>
      <c r="E35" s="28"/>
      <c r="F35" s="30"/>
      <c r="G35" s="13"/>
      <c r="H35" s="13"/>
      <c r="I35" s="30"/>
      <c r="J35" s="72"/>
      <c r="K35" s="72"/>
      <c r="L35" s="72"/>
      <c r="M35" s="79">
        <f>$H$34</f>
        <v>2</v>
      </c>
      <c r="N35" s="80" t="str">
        <f>$E$34</f>
        <v>NAZOR SLAVONSKI BROD</v>
      </c>
      <c r="O35" s="72"/>
      <c r="P35" s="3">
        <f>$F$43</f>
        <v>0</v>
      </c>
      <c r="Q35" s="77" t="str">
        <f>$B$43</f>
        <v>SLATINA</v>
      </c>
      <c r="R35" s="72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72"/>
      <c r="K36" s="72"/>
      <c r="L36" s="72"/>
      <c r="M36" s="72"/>
      <c r="N36" s="72"/>
      <c r="O36" s="72"/>
      <c r="P36" s="3">
        <f>$H$43</f>
        <v>0</v>
      </c>
      <c r="Q36" s="77" t="str">
        <f>$E$43</f>
        <v>SLATINA</v>
      </c>
      <c r="R36" s="72"/>
      <c r="S36" s="2"/>
    </row>
    <row r="37" spans="1:19" ht="15">
      <c r="A37" s="25" t="s">
        <v>411</v>
      </c>
      <c r="B37" s="9"/>
      <c r="C37" s="9"/>
      <c r="D37" s="9"/>
      <c r="E37" s="9"/>
      <c r="F37" s="9"/>
      <c r="G37" s="9"/>
      <c r="H37" s="9"/>
      <c r="I37" s="9"/>
      <c r="J37" s="72"/>
      <c r="K37" s="72"/>
      <c r="L37" s="72"/>
      <c r="M37" s="72"/>
      <c r="N37" s="72"/>
      <c r="O37" s="72"/>
      <c r="P37" s="72"/>
      <c r="Q37" s="72"/>
      <c r="R37" s="72"/>
      <c r="S37" s="2"/>
    </row>
    <row r="38" spans="1:19" ht="18">
      <c r="A38" s="11" t="s">
        <v>407</v>
      </c>
      <c r="B38" s="179" t="s">
        <v>112</v>
      </c>
      <c r="C38" s="179"/>
      <c r="D38" s="179"/>
      <c r="E38" s="10" t="s">
        <v>112</v>
      </c>
      <c r="F38" s="185" t="s">
        <v>476</v>
      </c>
      <c r="G38" s="186"/>
      <c r="H38" s="186"/>
      <c r="I38" s="187"/>
      <c r="J38" s="72"/>
      <c r="K38" s="72"/>
      <c r="L38" s="72"/>
      <c r="M38" s="72" t="s">
        <v>481</v>
      </c>
      <c r="N38" s="72" t="s">
        <v>482</v>
      </c>
      <c r="O38" s="72"/>
      <c r="P38" s="72" t="s">
        <v>481</v>
      </c>
      <c r="Q38" s="72" t="s">
        <v>482</v>
      </c>
      <c r="R38" s="72"/>
      <c r="S38" s="2"/>
    </row>
    <row r="39" spans="1:19" ht="19.5" customHeight="1">
      <c r="A39" s="10">
        <v>3</v>
      </c>
      <c r="B39" s="190" t="str">
        <f>$M$45</f>
        <v>NAZOR ČEPIN</v>
      </c>
      <c r="C39" s="190"/>
      <c r="D39" s="190"/>
      <c r="E39" s="35" t="str">
        <f>$M$46</f>
        <v>NAZOR SLAVONSKI BROD</v>
      </c>
      <c r="F39" s="34">
        <v>0</v>
      </c>
      <c r="G39" s="12" t="s">
        <v>415</v>
      </c>
      <c r="H39" s="188">
        <v>2</v>
      </c>
      <c r="I39" s="189"/>
      <c r="J39" s="72"/>
      <c r="K39" s="72"/>
      <c r="L39" s="72"/>
      <c r="M39" s="64">
        <f>MAX(M32:M33)</f>
        <v>2</v>
      </c>
      <c r="N39" s="64">
        <f>MIN(M32:M33)</f>
        <v>0</v>
      </c>
      <c r="O39" s="72"/>
      <c r="P39" s="3">
        <f>MAX(P32:P33)</f>
        <v>2</v>
      </c>
      <c r="Q39" s="3">
        <f>MIN(P32:P33)</f>
        <v>0</v>
      </c>
      <c r="R39" s="72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72"/>
      <c r="K40" s="72"/>
      <c r="L40" s="72"/>
      <c r="M40" s="65">
        <f>MAX(M34:M35)</f>
        <v>2</v>
      </c>
      <c r="N40" s="65">
        <f>MIN(M34:M35)</f>
        <v>0</v>
      </c>
      <c r="O40" s="72"/>
      <c r="P40" s="3">
        <f>MAX(P35:P36)</f>
        <v>0</v>
      </c>
      <c r="Q40" s="3">
        <f>MIN(P35:P36)</f>
        <v>0</v>
      </c>
      <c r="R40" s="72"/>
      <c r="S40" s="2"/>
    </row>
    <row r="41" spans="1:19" ht="15" hidden="1">
      <c r="A41" s="25" t="s">
        <v>412</v>
      </c>
      <c r="B41" s="25"/>
      <c r="C41" s="9"/>
      <c r="D41" s="9"/>
      <c r="E41" s="9"/>
      <c r="F41" s="9"/>
      <c r="G41" s="9"/>
      <c r="H41" s="9"/>
      <c r="I41" s="9"/>
      <c r="J41" s="72"/>
      <c r="K41" s="72"/>
      <c r="L41" s="72"/>
      <c r="M41" s="72"/>
      <c r="N41" s="72"/>
      <c r="O41" s="72"/>
      <c r="P41" s="72"/>
      <c r="Q41" s="72"/>
      <c r="R41" s="72"/>
      <c r="S41" s="2"/>
    </row>
    <row r="42" spans="1:19" ht="18" hidden="1">
      <c r="A42" s="11" t="s">
        <v>407</v>
      </c>
      <c r="B42" s="179" t="s">
        <v>112</v>
      </c>
      <c r="C42" s="179"/>
      <c r="D42" s="179"/>
      <c r="E42" s="10" t="s">
        <v>413</v>
      </c>
      <c r="F42" s="185" t="s">
        <v>476</v>
      </c>
      <c r="G42" s="186"/>
      <c r="H42" s="186"/>
      <c r="I42" s="187"/>
      <c r="J42" s="72"/>
      <c r="K42" s="72"/>
      <c r="L42" s="72"/>
      <c r="M42" s="72"/>
      <c r="N42" s="72"/>
      <c r="O42" s="72"/>
      <c r="P42" s="72"/>
      <c r="Q42" s="72"/>
      <c r="R42" s="72"/>
      <c r="S42" s="2"/>
    </row>
    <row r="43" spans="1:19" ht="19.5" customHeight="1" hidden="1">
      <c r="A43" s="10">
        <v>4</v>
      </c>
      <c r="B43" s="190" t="str">
        <f>$M$43</f>
        <v>SLATINA</v>
      </c>
      <c r="C43" s="190"/>
      <c r="D43" s="190"/>
      <c r="E43" s="35" t="str">
        <f>$M$44</f>
        <v>SLATINA</v>
      </c>
      <c r="F43" s="34"/>
      <c r="G43" s="12" t="s">
        <v>415</v>
      </c>
      <c r="H43" s="188"/>
      <c r="I43" s="189"/>
      <c r="J43" s="72"/>
      <c r="K43" s="72"/>
      <c r="L43" s="72"/>
      <c r="M43" s="66" t="str">
        <f>VLOOKUP(N39,M32:N33,2,FALSE)</f>
        <v>SLATINA</v>
      </c>
      <c r="N43" s="66"/>
      <c r="O43" s="66"/>
      <c r="P43" s="72" t="str">
        <f>VLOOKUP(P39,P32:Q33,2,FALSE)</f>
        <v>NAZOR SLAVONSKI BROD</v>
      </c>
      <c r="Q43" s="81">
        <v>1</v>
      </c>
      <c r="R43" s="72"/>
      <c r="S43" s="2"/>
    </row>
    <row r="44" spans="1:19" ht="19.5" customHeight="1">
      <c r="A44" s="17"/>
      <c r="B44" s="28"/>
      <c r="C44" s="28"/>
      <c r="D44" s="28"/>
      <c r="E44" s="31"/>
      <c r="F44" s="30"/>
      <c r="G44" s="13"/>
      <c r="H44" s="13"/>
      <c r="I44" s="30"/>
      <c r="J44" s="72"/>
      <c r="K44" s="72"/>
      <c r="L44" s="72"/>
      <c r="M44" s="66" t="str">
        <f>VLOOKUP(N40,M34:N35,2,FALSE)</f>
        <v>SLATINA</v>
      </c>
      <c r="N44" s="66"/>
      <c r="O44" s="66"/>
      <c r="P44" s="72" t="str">
        <f>VLOOKUP(Q39,P32:Q33,2,FALSE)</f>
        <v>NAZOR ČEPIN</v>
      </c>
      <c r="Q44" s="81">
        <v>2</v>
      </c>
      <c r="R44" s="72"/>
      <c r="S44" s="2"/>
    </row>
    <row r="45" spans="1:19" ht="19.5" customHeight="1">
      <c r="A45" s="25" t="s">
        <v>126</v>
      </c>
      <c r="B45" s="25"/>
      <c r="C45" s="25"/>
      <c r="D45" s="25"/>
      <c r="E45" s="25"/>
      <c r="F45" s="25"/>
      <c r="G45" s="25"/>
      <c r="H45" s="25"/>
      <c r="I45" s="25"/>
      <c r="J45" s="72"/>
      <c r="K45" s="72"/>
      <c r="L45" s="72"/>
      <c r="M45" s="66" t="str">
        <f>VLOOKUP(M39,M32:N33,2,FALSE)</f>
        <v>NAZOR ČEPIN</v>
      </c>
      <c r="N45" s="66"/>
      <c r="O45" s="66"/>
      <c r="P45" s="72" t="str">
        <f>VLOOKUP(P40,P35:Q36,2,FALSE)</f>
        <v>SLATINA</v>
      </c>
      <c r="Q45" s="81">
        <v>3</v>
      </c>
      <c r="R45" s="72"/>
      <c r="S45" s="2"/>
    </row>
    <row r="46" spans="1:19" ht="19.5" customHeight="1">
      <c r="A46" s="11" t="s">
        <v>407</v>
      </c>
      <c r="B46" s="179" t="s">
        <v>112</v>
      </c>
      <c r="C46" s="179"/>
      <c r="D46" s="179"/>
      <c r="E46" s="10" t="s">
        <v>112</v>
      </c>
      <c r="F46" s="185" t="s">
        <v>476</v>
      </c>
      <c r="G46" s="186"/>
      <c r="H46" s="186"/>
      <c r="I46" s="187"/>
      <c r="M46" s="66" t="str">
        <f>VLOOKUP(M40,M34:N35,2,FALSE)</f>
        <v>NAZOR SLAVONSKI BROD</v>
      </c>
      <c r="N46" s="66"/>
      <c r="O46" s="66"/>
      <c r="P46" s="72" t="str">
        <f>VLOOKUP(Q40,P35:Q36,2,FALSE)</f>
        <v>SLATINA</v>
      </c>
      <c r="Q46" s="81">
        <v>4</v>
      </c>
      <c r="S46" s="2"/>
    </row>
    <row r="47" spans="1:17" ht="19.5" customHeight="1">
      <c r="A47" s="10">
        <v>1</v>
      </c>
      <c r="B47" s="163"/>
      <c r="C47" s="164"/>
      <c r="D47" s="165"/>
      <c r="E47" s="63"/>
      <c r="F47" s="124"/>
      <c r="G47" s="12" t="s">
        <v>415</v>
      </c>
      <c r="H47" s="166"/>
      <c r="I47" s="167"/>
      <c r="J47" s="7"/>
      <c r="M47" s="36"/>
      <c r="N47" s="36"/>
      <c r="O47" s="36"/>
      <c r="Q47" s="27"/>
    </row>
    <row r="48" spans="1:17" ht="19.5" customHeight="1">
      <c r="A48" s="10">
        <v>2</v>
      </c>
      <c r="B48" s="163"/>
      <c r="C48" s="164"/>
      <c r="D48" s="165"/>
      <c r="E48" s="63"/>
      <c r="F48" s="124"/>
      <c r="G48" s="12" t="s">
        <v>415</v>
      </c>
      <c r="H48" s="166"/>
      <c r="I48" s="167"/>
      <c r="J48" s="7"/>
      <c r="M48" s="36"/>
      <c r="N48" s="36"/>
      <c r="O48" s="36"/>
      <c r="Q48" s="27"/>
    </row>
    <row r="49" spans="1:19" ht="19.5" customHeight="1">
      <c r="A49" s="10">
        <v>3</v>
      </c>
      <c r="B49" s="163"/>
      <c r="C49" s="164"/>
      <c r="D49" s="165"/>
      <c r="E49" s="63"/>
      <c r="F49" s="124"/>
      <c r="G49" s="12" t="s">
        <v>415</v>
      </c>
      <c r="H49" s="166"/>
      <c r="I49" s="167"/>
      <c r="J49" s="7"/>
      <c r="K49" s="2"/>
      <c r="L49" s="2"/>
      <c r="M49" s="88"/>
      <c r="N49" s="88"/>
      <c r="O49" s="88"/>
      <c r="P49" s="2"/>
      <c r="Q49" s="87"/>
      <c r="R49" s="2"/>
      <c r="S49" s="2"/>
    </row>
    <row r="50" spans="1:19" ht="19.5" customHeight="1">
      <c r="A50" s="10">
        <v>4</v>
      </c>
      <c r="B50" s="163"/>
      <c r="C50" s="164"/>
      <c r="D50" s="165"/>
      <c r="E50" s="63"/>
      <c r="F50" s="124"/>
      <c r="G50" s="12" t="s">
        <v>415</v>
      </c>
      <c r="H50" s="166"/>
      <c r="I50" s="167"/>
      <c r="J50" s="7"/>
      <c r="K50" s="2"/>
      <c r="L50" s="2"/>
      <c r="M50" s="88"/>
      <c r="N50" s="88"/>
      <c r="O50" s="88"/>
      <c r="P50" s="2"/>
      <c r="Q50" s="87"/>
      <c r="R50" s="2"/>
      <c r="S50" s="2"/>
    </row>
    <row r="51" spans="1:19" ht="19.5" customHeight="1">
      <c r="A51" s="10">
        <v>5</v>
      </c>
      <c r="B51" s="163"/>
      <c r="C51" s="164"/>
      <c r="D51" s="165"/>
      <c r="E51" s="63"/>
      <c r="F51" s="124"/>
      <c r="G51" s="12" t="s">
        <v>415</v>
      </c>
      <c r="H51" s="166"/>
      <c r="I51" s="167"/>
      <c r="J51" s="7"/>
      <c r="K51" s="2"/>
      <c r="L51" s="2"/>
      <c r="M51" s="88"/>
      <c r="N51" s="88"/>
      <c r="O51" s="88"/>
      <c r="P51" s="2"/>
      <c r="Q51" s="87"/>
      <c r="R51" s="2"/>
      <c r="S51" s="2"/>
    </row>
    <row r="52" spans="1:19" ht="19.5" customHeight="1">
      <c r="A52" s="10">
        <v>6</v>
      </c>
      <c r="B52" s="163"/>
      <c r="C52" s="164"/>
      <c r="D52" s="165"/>
      <c r="E52" s="63"/>
      <c r="F52" s="124"/>
      <c r="G52" s="12" t="s">
        <v>415</v>
      </c>
      <c r="H52" s="166"/>
      <c r="I52" s="167"/>
      <c r="J52" s="7"/>
      <c r="K52" s="2"/>
      <c r="L52" s="2"/>
      <c r="M52" s="88"/>
      <c r="N52" s="88"/>
      <c r="O52" s="88"/>
      <c r="P52" s="2"/>
      <c r="Q52" s="87"/>
      <c r="R52" s="2"/>
      <c r="S52" s="2"/>
    </row>
    <row r="53" spans="1:17" ht="19.5" customHeight="1">
      <c r="A53" s="10">
        <v>7</v>
      </c>
      <c r="B53" s="163"/>
      <c r="C53" s="164"/>
      <c r="D53" s="165"/>
      <c r="E53" s="63"/>
      <c r="F53" s="124"/>
      <c r="G53" s="12" t="s">
        <v>415</v>
      </c>
      <c r="H53" s="166"/>
      <c r="I53" s="167"/>
      <c r="J53" s="7"/>
      <c r="M53" s="36"/>
      <c r="N53" s="36"/>
      <c r="O53" s="36"/>
      <c r="Q53" s="27"/>
    </row>
    <row r="54" spans="1:17" ht="19.5" customHeight="1">
      <c r="A54" s="10">
        <v>8</v>
      </c>
      <c r="B54" s="163"/>
      <c r="C54" s="164"/>
      <c r="D54" s="165"/>
      <c r="E54" s="63"/>
      <c r="F54" s="124"/>
      <c r="G54" s="12" t="s">
        <v>415</v>
      </c>
      <c r="H54" s="166"/>
      <c r="I54" s="167"/>
      <c r="J54" s="7"/>
      <c r="M54" s="36"/>
      <c r="N54" s="36"/>
      <c r="O54" s="36"/>
      <c r="Q54" s="27"/>
    </row>
    <row r="55" spans="1:19" ht="19.5" customHeight="1">
      <c r="A55" s="10">
        <v>9</v>
      </c>
      <c r="B55" s="163"/>
      <c r="C55" s="164"/>
      <c r="D55" s="165"/>
      <c r="E55" s="63"/>
      <c r="F55" s="124"/>
      <c r="G55" s="12" t="s">
        <v>415</v>
      </c>
      <c r="H55" s="166"/>
      <c r="I55" s="167"/>
      <c r="J55" s="7"/>
      <c r="K55" s="2"/>
      <c r="L55" s="2"/>
      <c r="M55" s="88"/>
      <c r="N55" s="88"/>
      <c r="O55" s="88"/>
      <c r="P55" s="2"/>
      <c r="Q55" s="87"/>
      <c r="R55" s="2"/>
      <c r="S55" s="2"/>
    </row>
    <row r="56" spans="1:19" ht="19.5" customHeight="1">
      <c r="A56" s="10">
        <v>10</v>
      </c>
      <c r="B56" s="163"/>
      <c r="C56" s="164"/>
      <c r="D56" s="165"/>
      <c r="E56" s="63"/>
      <c r="F56" s="124"/>
      <c r="G56" s="12" t="s">
        <v>415</v>
      </c>
      <c r="H56" s="166"/>
      <c r="I56" s="167"/>
      <c r="J56" s="7"/>
      <c r="K56" s="2"/>
      <c r="L56" s="2"/>
      <c r="M56" s="88"/>
      <c r="N56" s="88"/>
      <c r="O56" s="88"/>
      <c r="P56" s="2"/>
      <c r="Q56" s="87"/>
      <c r="R56" s="2"/>
      <c r="S56" s="2"/>
    </row>
    <row r="57" spans="1:19" ht="19.5" customHeight="1">
      <c r="A57" s="10">
        <v>11</v>
      </c>
      <c r="B57" s="163"/>
      <c r="C57" s="164"/>
      <c r="D57" s="165"/>
      <c r="E57" s="63"/>
      <c r="F57" s="124"/>
      <c r="G57" s="12" t="s">
        <v>415</v>
      </c>
      <c r="H57" s="166"/>
      <c r="I57" s="167"/>
      <c r="J57" s="7"/>
      <c r="K57" s="2"/>
      <c r="L57" s="2"/>
      <c r="M57" s="88"/>
      <c r="N57" s="88"/>
      <c r="O57" s="88"/>
      <c r="P57" s="2"/>
      <c r="Q57" s="87"/>
      <c r="R57" s="2"/>
      <c r="S57" s="2"/>
    </row>
    <row r="58" spans="1:19" ht="19.5" customHeight="1">
      <c r="A58" s="10">
        <v>12</v>
      </c>
      <c r="B58" s="163"/>
      <c r="C58" s="164"/>
      <c r="D58" s="165"/>
      <c r="E58" s="63"/>
      <c r="F58" s="124"/>
      <c r="G58" s="12" t="s">
        <v>415</v>
      </c>
      <c r="H58" s="166"/>
      <c r="I58" s="167"/>
      <c r="J58" s="7"/>
      <c r="K58" s="2"/>
      <c r="L58" s="2"/>
      <c r="M58" s="88"/>
      <c r="N58" s="88"/>
      <c r="O58" s="88"/>
      <c r="P58" s="2"/>
      <c r="Q58" s="87"/>
      <c r="R58" s="2"/>
      <c r="S58" s="2"/>
    </row>
    <row r="59" spans="1:19" ht="18">
      <c r="A59" s="14"/>
      <c r="B59" s="17"/>
      <c r="C59" s="17"/>
      <c r="D59" s="17"/>
      <c r="E59" s="14"/>
      <c r="F59" s="14"/>
      <c r="G59" s="13"/>
      <c r="H59" s="13"/>
      <c r="I59" s="14"/>
      <c r="J59" s="7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2" t="s">
        <v>479</v>
      </c>
      <c r="B60" s="22"/>
      <c r="C60" s="22"/>
      <c r="D60" s="22"/>
      <c r="E60" s="9"/>
      <c r="F60" s="9"/>
      <c r="G60" s="9"/>
      <c r="H60" s="9"/>
      <c r="I60" s="9"/>
      <c r="J60" s="7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11" t="s">
        <v>407</v>
      </c>
      <c r="B61" s="159" t="s">
        <v>408</v>
      </c>
      <c r="C61" s="160"/>
      <c r="D61" s="161"/>
      <c r="E61" s="10" t="s">
        <v>111</v>
      </c>
      <c r="F61" s="159" t="s">
        <v>409</v>
      </c>
      <c r="G61" s="160"/>
      <c r="H61" s="160"/>
      <c r="I61" s="161"/>
      <c r="J61" s="7"/>
      <c r="K61" s="2"/>
      <c r="L61" s="191"/>
      <c r="M61" s="191"/>
      <c r="N61" s="191"/>
      <c r="O61" s="191"/>
      <c r="P61" s="2"/>
      <c r="Q61" s="2"/>
      <c r="R61" s="2"/>
      <c r="S61" s="2"/>
    </row>
    <row r="62" spans="1:19" ht="48" customHeight="1">
      <c r="A62" s="68">
        <v>1</v>
      </c>
      <c r="B62" s="176" t="str">
        <f>VLOOKUP(1,data!$D$16:$I$19,2,FALSE)</f>
        <v>OŠ, Brodsko-posavska županija, OSNOVNA ŠKOLA VLADIMIR NAZOR, Slavonski Brod</v>
      </c>
      <c r="C62" s="177"/>
      <c r="D62" s="178"/>
      <c r="E62" s="99" t="str">
        <f>VLOOKUP(1,data!$D$16:$I$19,4,FALSE)</f>
        <v>NAZOR SLAVONSKI BROD</v>
      </c>
      <c r="F62" s="199" t="str">
        <f>data!$D$31</f>
        <v>Slavonski Brod</v>
      </c>
      <c r="G62" s="200"/>
      <c r="H62" s="200"/>
      <c r="I62" s="201"/>
      <c r="J62" s="7"/>
      <c r="K62" s="2"/>
      <c r="L62" s="191"/>
      <c r="M62" s="191"/>
      <c r="N62" s="191"/>
      <c r="O62" s="191"/>
      <c r="P62" s="2"/>
      <c r="Q62" s="2"/>
      <c r="R62" s="2"/>
      <c r="S62" s="2"/>
    </row>
    <row r="63" spans="1:15" ht="48" customHeight="1">
      <c r="A63" s="68">
        <v>2</v>
      </c>
      <c r="B63" s="176" t="str">
        <f>VLOOKUP(2,data!$D$16:$I$19,2,FALSE)</f>
        <v>OŠ, Osječko-baranjska županija, Osnovna škola Vladimir Nazor, Čepin</v>
      </c>
      <c r="C63" s="177"/>
      <c r="D63" s="178"/>
      <c r="E63" s="99" t="str">
        <f>VLOOKUP(2,data!$D$16:$I$19,4,FALSE)</f>
        <v>NAZOR ČEPIN</v>
      </c>
      <c r="F63" s="196" t="str">
        <f>data!$D$32</f>
        <v>Čepin</v>
      </c>
      <c r="G63" s="197"/>
      <c r="H63" s="197"/>
      <c r="I63" s="198"/>
      <c r="J63" s="7"/>
      <c r="L63" s="2"/>
      <c r="M63" s="2"/>
      <c r="N63" s="2"/>
      <c r="O63" s="2"/>
    </row>
    <row r="64" spans="1:15" ht="48" customHeight="1">
      <c r="A64" s="68">
        <v>3</v>
      </c>
      <c r="B64" s="176" t="str">
        <f>VLOOKUP(3,data!$D$16:$I$19,2,FALSE)</f>
        <v>OŠ, Virovitičko-podravska županija, OSNOVNA ŠKOLA EUGENA KUMIČIĆA, Slatina</v>
      </c>
      <c r="C64" s="177"/>
      <c r="D64" s="178"/>
      <c r="E64" s="99" t="str">
        <f>VLOOKUP(3,data!$D$16:$I$19,4,FALSE)</f>
        <v>SLATINA</v>
      </c>
      <c r="F64" s="196" t="str">
        <f>data!$D$33</f>
        <v>Slatina</v>
      </c>
      <c r="G64" s="197"/>
      <c r="H64" s="197"/>
      <c r="I64" s="198"/>
      <c r="J64" s="7"/>
      <c r="L64" s="2"/>
      <c r="M64" s="2"/>
      <c r="N64" s="2"/>
      <c r="O64" s="2"/>
    </row>
    <row r="65" spans="1:10" ht="48" customHeight="1">
      <c r="A65" s="68">
        <v>4</v>
      </c>
      <c r="B65" s="162" t="e">
        <f>VLOOKUP(4,data!$D$16:$I$21,2,FALSE)</f>
        <v>#N/A</v>
      </c>
      <c r="C65" s="162"/>
      <c r="D65" s="162"/>
      <c r="E65" s="99" t="e">
        <f>VLOOKUP(4,data!$D$16:$I$21,4,FALSE)</f>
        <v>#N/A</v>
      </c>
      <c r="F65" s="175" t="e">
        <f>data!$D$34</f>
        <v>#N/A</v>
      </c>
      <c r="G65" s="175"/>
      <c r="H65" s="175"/>
      <c r="I65" s="175"/>
      <c r="J65" s="7"/>
    </row>
    <row r="66" spans="1:15" ht="48" customHeight="1">
      <c r="A66" s="68">
        <v>5</v>
      </c>
      <c r="B66" s="176" t="e">
        <f>VLOOKUP(5,data!$D$16:$I$21,2,FALSE)</f>
        <v>#N/A</v>
      </c>
      <c r="C66" s="177"/>
      <c r="D66" s="178"/>
      <c r="E66" s="99" t="e">
        <f>VLOOKUP(5,data!$D$16:$I$21,4,FALSE)</f>
        <v>#N/A</v>
      </c>
      <c r="F66" s="196" t="e">
        <f>data!$D$35</f>
        <v>#N/A</v>
      </c>
      <c r="G66" s="197"/>
      <c r="H66" s="197"/>
      <c r="I66" s="198"/>
      <c r="J66" s="7"/>
      <c r="L66" s="2"/>
      <c r="M66" s="2"/>
      <c r="N66" s="2"/>
      <c r="O66" s="2"/>
    </row>
    <row r="67" spans="1:10" ht="48" customHeight="1">
      <c r="A67" s="68">
        <v>6</v>
      </c>
      <c r="B67" s="162" t="e">
        <f>VLOOKUP(6,data!$D$16:$I$21,2,FALSE)</f>
        <v>#N/A</v>
      </c>
      <c r="C67" s="162"/>
      <c r="D67" s="162"/>
      <c r="E67" s="99" t="e">
        <f>VLOOKUP(6,data!$D$16:$I$21,4,FALSE)</f>
        <v>#N/A</v>
      </c>
      <c r="F67" s="175" t="e">
        <f>data!$D$36</f>
        <v>#N/A</v>
      </c>
      <c r="G67" s="175"/>
      <c r="H67" s="175"/>
      <c r="I67" s="175"/>
      <c r="J67" s="7"/>
    </row>
    <row r="68" spans="1:10" ht="12.75" customHeight="1">
      <c r="A68" s="134"/>
      <c r="B68" s="130"/>
      <c r="C68" s="130"/>
      <c r="D68" s="130"/>
      <c r="E68" s="130"/>
      <c r="F68" s="128"/>
      <c r="G68" s="128"/>
      <c r="H68" s="128"/>
      <c r="I68" s="129"/>
      <c r="J68" s="7"/>
    </row>
    <row r="69" spans="1:9" ht="18">
      <c r="A69" s="145" t="s">
        <v>113</v>
      </c>
      <c r="B69" s="146"/>
      <c r="C69" s="146"/>
      <c r="D69" s="147" t="str">
        <f>$E$62</f>
        <v>NAZOR SLAVONSKI BROD</v>
      </c>
      <c r="E69" s="147"/>
      <c r="F69" s="144" t="s">
        <v>533</v>
      </c>
      <c r="G69" s="144"/>
      <c r="H69" s="144"/>
      <c r="I69" s="138"/>
    </row>
    <row r="70" spans="1:10" ht="15">
      <c r="A70" s="26" t="s">
        <v>407</v>
      </c>
      <c r="B70" s="158" t="s">
        <v>414</v>
      </c>
      <c r="C70" s="158"/>
      <c r="D70" s="158"/>
      <c r="E70" s="159" t="s">
        <v>404</v>
      </c>
      <c r="F70" s="160"/>
      <c r="G70" s="160"/>
      <c r="H70" s="160"/>
      <c r="I70" s="161"/>
      <c r="J70" s="8"/>
    </row>
    <row r="71" spans="1:10" ht="18">
      <c r="A71" s="10">
        <v>1</v>
      </c>
      <c r="B71" s="153" t="s">
        <v>139</v>
      </c>
      <c r="C71" s="153"/>
      <c r="D71" s="153"/>
      <c r="E71" s="154" t="s">
        <v>148</v>
      </c>
      <c r="F71" s="155"/>
      <c r="G71" s="155"/>
      <c r="H71" s="155"/>
      <c r="I71" s="156"/>
      <c r="J71" s="7"/>
    </row>
    <row r="72" spans="1:10" ht="18">
      <c r="A72" s="10">
        <v>2</v>
      </c>
      <c r="B72" s="153" t="s">
        <v>140</v>
      </c>
      <c r="C72" s="153"/>
      <c r="D72" s="153"/>
      <c r="E72" s="154" t="s">
        <v>149</v>
      </c>
      <c r="F72" s="155"/>
      <c r="G72" s="155"/>
      <c r="H72" s="155"/>
      <c r="I72" s="156"/>
      <c r="J72" s="7"/>
    </row>
    <row r="73" spans="1:10" ht="18">
      <c r="A73" s="10">
        <v>3</v>
      </c>
      <c r="B73" s="153" t="s">
        <v>141</v>
      </c>
      <c r="C73" s="153"/>
      <c r="D73" s="153"/>
      <c r="E73" s="154" t="s">
        <v>150</v>
      </c>
      <c r="F73" s="155"/>
      <c r="G73" s="155"/>
      <c r="H73" s="155"/>
      <c r="I73" s="156"/>
      <c r="J73" s="7"/>
    </row>
    <row r="74" spans="1:10" ht="18">
      <c r="A74" s="10">
        <v>4</v>
      </c>
      <c r="B74" s="153" t="s">
        <v>142</v>
      </c>
      <c r="C74" s="153"/>
      <c r="D74" s="153"/>
      <c r="E74" s="154" t="s">
        <v>151</v>
      </c>
      <c r="F74" s="155"/>
      <c r="G74" s="155"/>
      <c r="H74" s="155"/>
      <c r="I74" s="156"/>
      <c r="J74" s="7"/>
    </row>
    <row r="75" spans="1:10" ht="18">
      <c r="A75" s="10">
        <v>5</v>
      </c>
      <c r="B75" s="153" t="s">
        <v>143</v>
      </c>
      <c r="C75" s="153"/>
      <c r="D75" s="153"/>
      <c r="E75" s="154" t="s">
        <v>152</v>
      </c>
      <c r="F75" s="155"/>
      <c r="G75" s="155"/>
      <c r="H75" s="155"/>
      <c r="I75" s="156"/>
      <c r="J75" s="7"/>
    </row>
    <row r="76" spans="1:10" ht="18">
      <c r="A76" s="10">
        <v>6</v>
      </c>
      <c r="B76" s="153" t="s">
        <v>144</v>
      </c>
      <c r="C76" s="153"/>
      <c r="D76" s="153"/>
      <c r="E76" s="154" t="s">
        <v>153</v>
      </c>
      <c r="F76" s="155"/>
      <c r="G76" s="155"/>
      <c r="H76" s="155"/>
      <c r="I76" s="156"/>
      <c r="J76" s="7"/>
    </row>
    <row r="77" spans="1:10" ht="18">
      <c r="A77" s="10">
        <v>7</v>
      </c>
      <c r="B77" s="153" t="s">
        <v>145</v>
      </c>
      <c r="C77" s="153"/>
      <c r="D77" s="153"/>
      <c r="E77" s="154" t="s">
        <v>154</v>
      </c>
      <c r="F77" s="155"/>
      <c r="G77" s="155"/>
      <c r="H77" s="155"/>
      <c r="I77" s="156"/>
      <c r="J77" s="7"/>
    </row>
    <row r="78" spans="1:10" ht="18">
      <c r="A78" s="10">
        <v>8</v>
      </c>
      <c r="B78" s="153" t="s">
        <v>146</v>
      </c>
      <c r="C78" s="153"/>
      <c r="D78" s="153"/>
      <c r="E78" s="154" t="s">
        <v>155</v>
      </c>
      <c r="F78" s="155"/>
      <c r="G78" s="155"/>
      <c r="H78" s="155"/>
      <c r="I78" s="156"/>
      <c r="J78" s="7"/>
    </row>
    <row r="79" spans="1:10" ht="18">
      <c r="A79" s="10">
        <v>9</v>
      </c>
      <c r="B79" s="153" t="s">
        <v>147</v>
      </c>
      <c r="C79" s="153"/>
      <c r="D79" s="153"/>
      <c r="E79" s="154" t="s">
        <v>156</v>
      </c>
      <c r="F79" s="155"/>
      <c r="G79" s="155"/>
      <c r="H79" s="155"/>
      <c r="I79" s="156"/>
      <c r="J79" s="7"/>
    </row>
    <row r="80" spans="1:10" ht="18">
      <c r="A80" s="10">
        <v>10</v>
      </c>
      <c r="B80" s="153"/>
      <c r="C80" s="153"/>
      <c r="D80" s="153"/>
      <c r="E80" s="154"/>
      <c r="F80" s="155"/>
      <c r="G80" s="155"/>
      <c r="H80" s="155"/>
      <c r="I80" s="156"/>
      <c r="J80" s="7"/>
    </row>
    <row r="81" spans="1:10" ht="18">
      <c r="A81" s="10">
        <v>11</v>
      </c>
      <c r="B81" s="153"/>
      <c r="C81" s="153"/>
      <c r="D81" s="153"/>
      <c r="E81" s="154"/>
      <c r="F81" s="155"/>
      <c r="G81" s="155"/>
      <c r="H81" s="155"/>
      <c r="I81" s="156"/>
      <c r="J81" s="7"/>
    </row>
    <row r="82" spans="1:10" ht="18">
      <c r="A82" s="10">
        <v>12</v>
      </c>
      <c r="B82" s="153"/>
      <c r="C82" s="153"/>
      <c r="D82" s="153"/>
      <c r="E82" s="154"/>
      <c r="F82" s="155"/>
      <c r="G82" s="155"/>
      <c r="H82" s="155"/>
      <c r="I82" s="156"/>
      <c r="J82" s="7"/>
    </row>
    <row r="83" spans="1:9" ht="18">
      <c r="A83" s="10">
        <v>13</v>
      </c>
      <c r="B83" s="153"/>
      <c r="C83" s="153"/>
      <c r="D83" s="153"/>
      <c r="E83" s="154"/>
      <c r="F83" s="155"/>
      <c r="G83" s="155"/>
      <c r="H83" s="155"/>
      <c r="I83" s="156"/>
    </row>
    <row r="84" spans="1:9" ht="18">
      <c r="A84" s="10">
        <v>14</v>
      </c>
      <c r="B84" s="153"/>
      <c r="C84" s="153"/>
      <c r="D84" s="153"/>
      <c r="E84" s="154"/>
      <c r="F84" s="155"/>
      <c r="G84" s="155"/>
      <c r="H84" s="155"/>
      <c r="I84" s="156"/>
    </row>
    <row r="85" spans="1:21" ht="90" customHeight="1" thickBot="1">
      <c r="A85" s="139" t="s">
        <v>532</v>
      </c>
      <c r="B85" s="140"/>
      <c r="C85" s="141"/>
      <c r="D85" s="100" t="str">
        <f>$B$62</f>
        <v>OŠ, Brodsko-posavska županija, OSNOVNA ŠKOLA VLADIMIR NAZOR, Slavonski Brod</v>
      </c>
      <c r="E85" s="142" t="s">
        <v>157</v>
      </c>
      <c r="F85" s="143"/>
      <c r="G85" s="1"/>
      <c r="H85" s="1"/>
      <c r="I85" s="1"/>
      <c r="U85" s="2"/>
    </row>
    <row r="86" spans="1:21" ht="15.75" thickBot="1">
      <c r="A86" s="1"/>
      <c r="B86" s="95" t="s">
        <v>540</v>
      </c>
      <c r="C86" s="96"/>
      <c r="D86" s="96"/>
      <c r="E86" s="96"/>
      <c r="F86" s="97"/>
      <c r="G86" s="1"/>
      <c r="H86" s="1"/>
      <c r="I86" s="1"/>
      <c r="U86" s="2"/>
    </row>
    <row r="87" spans="2:21" ht="15.75" thickBot="1">
      <c r="B87" s="83" t="s">
        <v>526</v>
      </c>
      <c r="C87" s="84"/>
      <c r="D87" s="150" t="s">
        <v>158</v>
      </c>
      <c r="E87" s="151"/>
      <c r="F87" s="152"/>
      <c r="U87" s="2"/>
    </row>
    <row r="88" spans="1:6" ht="15.75" thickBot="1">
      <c r="A88" s="82"/>
      <c r="B88" s="83" t="s">
        <v>404</v>
      </c>
      <c r="C88" s="84"/>
      <c r="D88" s="150" t="s">
        <v>159</v>
      </c>
      <c r="E88" s="151"/>
      <c r="F88" s="152"/>
    </row>
    <row r="89" spans="2:6" ht="15.75" thickBot="1">
      <c r="B89" s="148" t="s">
        <v>518</v>
      </c>
      <c r="C89" s="149"/>
      <c r="D89" s="150" t="s">
        <v>160</v>
      </c>
      <c r="E89" s="151"/>
      <c r="F89" s="152"/>
    </row>
    <row r="90" spans="2:6" ht="15.75" thickBot="1">
      <c r="B90" s="148" t="s">
        <v>539</v>
      </c>
      <c r="C90" s="149"/>
      <c r="D90" s="150" t="s">
        <v>161</v>
      </c>
      <c r="E90" s="151"/>
      <c r="F90" s="152"/>
    </row>
    <row r="92" spans="1:9" ht="18">
      <c r="A92" s="145" t="s">
        <v>114</v>
      </c>
      <c r="B92" s="146"/>
      <c r="C92" s="146"/>
      <c r="D92" s="147" t="str">
        <f>$E$63</f>
        <v>NAZOR ČEPIN</v>
      </c>
      <c r="E92" s="147"/>
      <c r="F92" s="144" t="s">
        <v>533</v>
      </c>
      <c r="G92" s="144"/>
      <c r="H92" s="144"/>
      <c r="I92" s="138"/>
    </row>
    <row r="93" spans="1:9" ht="15">
      <c r="A93" s="26" t="s">
        <v>407</v>
      </c>
      <c r="B93" s="158" t="s">
        <v>414</v>
      </c>
      <c r="C93" s="158"/>
      <c r="D93" s="158"/>
      <c r="E93" s="159" t="s">
        <v>404</v>
      </c>
      <c r="F93" s="160"/>
      <c r="G93" s="160" t="s">
        <v>531</v>
      </c>
      <c r="H93" s="160"/>
      <c r="I93" s="161"/>
    </row>
    <row r="94" spans="1:9" ht="18">
      <c r="A94" s="10">
        <v>1</v>
      </c>
      <c r="B94" s="153" t="s">
        <v>162</v>
      </c>
      <c r="C94" s="153"/>
      <c r="D94" s="153"/>
      <c r="E94" s="154" t="s">
        <v>169</v>
      </c>
      <c r="F94" s="155"/>
      <c r="G94" s="155"/>
      <c r="H94" s="155"/>
      <c r="I94" s="156"/>
    </row>
    <row r="95" spans="1:9" ht="18">
      <c r="A95" s="10">
        <v>2</v>
      </c>
      <c r="B95" s="153" t="s">
        <v>163</v>
      </c>
      <c r="C95" s="153"/>
      <c r="D95" s="153"/>
      <c r="E95" s="154" t="s">
        <v>170</v>
      </c>
      <c r="F95" s="155"/>
      <c r="G95" s="155"/>
      <c r="H95" s="155"/>
      <c r="I95" s="156"/>
    </row>
    <row r="96" spans="1:9" ht="18">
      <c r="A96" s="10">
        <v>3</v>
      </c>
      <c r="B96" s="153" t="s">
        <v>164</v>
      </c>
      <c r="C96" s="153"/>
      <c r="D96" s="153"/>
      <c r="E96" s="154" t="s">
        <v>171</v>
      </c>
      <c r="F96" s="155"/>
      <c r="G96" s="155"/>
      <c r="H96" s="155"/>
      <c r="I96" s="156"/>
    </row>
    <row r="97" spans="1:9" ht="18">
      <c r="A97" s="10">
        <v>4</v>
      </c>
      <c r="B97" s="153" t="s">
        <v>165</v>
      </c>
      <c r="C97" s="153"/>
      <c r="D97" s="153"/>
      <c r="E97" s="154" t="s">
        <v>172</v>
      </c>
      <c r="F97" s="155"/>
      <c r="G97" s="155"/>
      <c r="H97" s="155"/>
      <c r="I97" s="156"/>
    </row>
    <row r="98" spans="1:9" ht="18">
      <c r="A98" s="10">
        <v>5</v>
      </c>
      <c r="B98" s="153" t="s">
        <v>166</v>
      </c>
      <c r="C98" s="153"/>
      <c r="D98" s="153"/>
      <c r="E98" s="154" t="s">
        <v>172</v>
      </c>
      <c r="F98" s="155"/>
      <c r="G98" s="155"/>
      <c r="H98" s="155"/>
      <c r="I98" s="156"/>
    </row>
    <row r="99" spans="1:9" ht="18">
      <c r="A99" s="10">
        <v>6</v>
      </c>
      <c r="B99" s="153" t="s">
        <v>167</v>
      </c>
      <c r="C99" s="153"/>
      <c r="D99" s="153"/>
      <c r="E99" s="154" t="s">
        <v>173</v>
      </c>
      <c r="F99" s="155"/>
      <c r="G99" s="155"/>
      <c r="H99" s="155"/>
      <c r="I99" s="156"/>
    </row>
    <row r="100" spans="1:9" ht="18">
      <c r="A100" s="10">
        <v>7</v>
      </c>
      <c r="B100" s="153" t="s">
        <v>163</v>
      </c>
      <c r="C100" s="153"/>
      <c r="D100" s="153"/>
      <c r="E100" s="154" t="s">
        <v>174</v>
      </c>
      <c r="F100" s="155"/>
      <c r="G100" s="155"/>
      <c r="H100" s="155"/>
      <c r="I100" s="156"/>
    </row>
    <row r="101" spans="1:9" ht="18">
      <c r="A101" s="10">
        <v>8</v>
      </c>
      <c r="B101" s="153" t="s">
        <v>147</v>
      </c>
      <c r="C101" s="153"/>
      <c r="D101" s="153"/>
      <c r="E101" s="154" t="s">
        <v>175</v>
      </c>
      <c r="F101" s="155"/>
      <c r="G101" s="155"/>
      <c r="H101" s="155"/>
      <c r="I101" s="156"/>
    </row>
    <row r="102" spans="1:9" ht="18">
      <c r="A102" s="10">
        <v>9</v>
      </c>
      <c r="B102" s="153" t="s">
        <v>164</v>
      </c>
      <c r="C102" s="153"/>
      <c r="D102" s="153"/>
      <c r="E102" s="154" t="s">
        <v>176</v>
      </c>
      <c r="F102" s="155"/>
      <c r="G102" s="155"/>
      <c r="H102" s="155"/>
      <c r="I102" s="156"/>
    </row>
    <row r="103" spans="1:9" ht="18">
      <c r="A103" s="10">
        <v>10</v>
      </c>
      <c r="B103" s="153" t="s">
        <v>168</v>
      </c>
      <c r="C103" s="153"/>
      <c r="D103" s="153"/>
      <c r="E103" s="154" t="s">
        <v>177</v>
      </c>
      <c r="F103" s="155"/>
      <c r="G103" s="155"/>
      <c r="H103" s="155"/>
      <c r="I103" s="156"/>
    </row>
    <row r="104" spans="1:9" ht="18">
      <c r="A104" s="10">
        <v>11</v>
      </c>
      <c r="B104" s="153"/>
      <c r="C104" s="153"/>
      <c r="D104" s="153"/>
      <c r="E104" s="154"/>
      <c r="F104" s="155"/>
      <c r="G104" s="155"/>
      <c r="H104" s="155"/>
      <c r="I104" s="156"/>
    </row>
    <row r="105" spans="1:9" ht="18">
      <c r="A105" s="10">
        <v>12</v>
      </c>
      <c r="B105" s="153"/>
      <c r="C105" s="153"/>
      <c r="D105" s="153"/>
      <c r="E105" s="154"/>
      <c r="F105" s="155"/>
      <c r="G105" s="155"/>
      <c r="H105" s="155"/>
      <c r="I105" s="156"/>
    </row>
    <row r="106" spans="1:9" ht="18">
      <c r="A106" s="10">
        <v>13</v>
      </c>
      <c r="B106" s="153"/>
      <c r="C106" s="153"/>
      <c r="D106" s="153"/>
      <c r="E106" s="154"/>
      <c r="F106" s="155"/>
      <c r="G106" s="155"/>
      <c r="H106" s="155"/>
      <c r="I106" s="156"/>
    </row>
    <row r="107" spans="1:9" ht="18">
      <c r="A107" s="10">
        <v>14</v>
      </c>
      <c r="B107" s="153"/>
      <c r="C107" s="153"/>
      <c r="D107" s="153"/>
      <c r="E107" s="154"/>
      <c r="F107" s="155"/>
      <c r="G107" s="155"/>
      <c r="H107" s="155"/>
      <c r="I107" s="156"/>
    </row>
    <row r="108" spans="1:21" ht="90" customHeight="1" thickBot="1">
      <c r="A108" s="139" t="s">
        <v>532</v>
      </c>
      <c r="B108" s="140"/>
      <c r="C108" s="141"/>
      <c r="D108" s="100" t="str">
        <f>$B$63</f>
        <v>OŠ, Osječko-baranjska županija, Osnovna škola Vladimir Nazor, Čepin</v>
      </c>
      <c r="E108" s="142" t="s">
        <v>178</v>
      </c>
      <c r="F108" s="143"/>
      <c r="G108" s="1"/>
      <c r="H108" s="1"/>
      <c r="I108" s="1"/>
      <c r="U108" s="2"/>
    </row>
    <row r="109" spans="1:9" ht="15.75" thickBot="1">
      <c r="A109" s="1"/>
      <c r="B109" s="95" t="s">
        <v>541</v>
      </c>
      <c r="C109" s="96"/>
      <c r="D109" s="96"/>
      <c r="E109" s="96"/>
      <c r="F109" s="97"/>
      <c r="G109" s="1"/>
      <c r="H109" s="1"/>
      <c r="I109" s="1"/>
    </row>
    <row r="110" spans="2:6" ht="15.75" thickBot="1">
      <c r="B110" s="83" t="s">
        <v>526</v>
      </c>
      <c r="C110" s="84"/>
      <c r="D110" s="150" t="s">
        <v>179</v>
      </c>
      <c r="E110" s="151"/>
      <c r="F110" s="152"/>
    </row>
    <row r="111" spans="1:6" ht="15.75" thickBot="1">
      <c r="A111" s="82"/>
      <c r="B111" s="83" t="s">
        <v>404</v>
      </c>
      <c r="C111" s="84"/>
      <c r="D111" s="150" t="s">
        <v>180</v>
      </c>
      <c r="E111" s="151"/>
      <c r="F111" s="152"/>
    </row>
    <row r="112" spans="2:6" ht="15.75" thickBot="1">
      <c r="B112" s="148" t="s">
        <v>518</v>
      </c>
      <c r="C112" s="149"/>
      <c r="D112" s="150" t="s">
        <v>160</v>
      </c>
      <c r="E112" s="151"/>
      <c r="F112" s="152"/>
    </row>
    <row r="113" spans="2:6" ht="15.75" thickBot="1">
      <c r="B113" s="148" t="s">
        <v>539</v>
      </c>
      <c r="C113" s="149"/>
      <c r="D113" s="150" t="s">
        <v>181</v>
      </c>
      <c r="E113" s="151"/>
      <c r="F113" s="152"/>
    </row>
    <row r="115" spans="1:9" ht="18">
      <c r="A115" s="145" t="s">
        <v>115</v>
      </c>
      <c r="B115" s="146"/>
      <c r="C115" s="146"/>
      <c r="D115" s="147" t="str">
        <f>$E$64</f>
        <v>SLATINA</v>
      </c>
      <c r="E115" s="147"/>
      <c r="F115" s="144" t="s">
        <v>533</v>
      </c>
      <c r="G115" s="144"/>
      <c r="H115" s="144"/>
      <c r="I115" s="138"/>
    </row>
    <row r="116" spans="1:9" ht="15">
      <c r="A116" s="26" t="s">
        <v>407</v>
      </c>
      <c r="B116" s="158" t="s">
        <v>414</v>
      </c>
      <c r="C116" s="158"/>
      <c r="D116" s="158"/>
      <c r="E116" s="159" t="s">
        <v>404</v>
      </c>
      <c r="F116" s="160"/>
      <c r="G116" s="160" t="s">
        <v>531</v>
      </c>
      <c r="H116" s="160"/>
      <c r="I116" s="161"/>
    </row>
    <row r="117" spans="1:9" ht="18">
      <c r="A117" s="10">
        <v>1</v>
      </c>
      <c r="B117" s="153" t="s">
        <v>182</v>
      </c>
      <c r="C117" s="153"/>
      <c r="D117" s="153"/>
      <c r="E117" s="154" t="s">
        <v>189</v>
      </c>
      <c r="F117" s="155"/>
      <c r="G117" s="155"/>
      <c r="H117" s="155"/>
      <c r="I117" s="156"/>
    </row>
    <row r="118" spans="1:9" ht="18">
      <c r="A118" s="10">
        <v>2</v>
      </c>
      <c r="B118" s="153" t="s">
        <v>183</v>
      </c>
      <c r="C118" s="153"/>
      <c r="D118" s="153"/>
      <c r="E118" s="154" t="s">
        <v>190</v>
      </c>
      <c r="F118" s="155"/>
      <c r="G118" s="155"/>
      <c r="H118" s="155"/>
      <c r="I118" s="156"/>
    </row>
    <row r="119" spans="1:9" ht="18">
      <c r="A119" s="10">
        <v>3</v>
      </c>
      <c r="B119" s="153" t="s">
        <v>184</v>
      </c>
      <c r="C119" s="153"/>
      <c r="D119" s="153"/>
      <c r="E119" s="154" t="s">
        <v>191</v>
      </c>
      <c r="F119" s="155"/>
      <c r="G119" s="155"/>
      <c r="H119" s="155"/>
      <c r="I119" s="156"/>
    </row>
    <row r="120" spans="1:9" ht="18">
      <c r="A120" s="10">
        <v>4</v>
      </c>
      <c r="B120" s="153" t="s">
        <v>185</v>
      </c>
      <c r="C120" s="153"/>
      <c r="D120" s="153"/>
      <c r="E120" s="154" t="s">
        <v>192</v>
      </c>
      <c r="F120" s="155"/>
      <c r="G120" s="155"/>
      <c r="H120" s="155"/>
      <c r="I120" s="156"/>
    </row>
    <row r="121" spans="1:9" ht="18">
      <c r="A121" s="10">
        <v>5</v>
      </c>
      <c r="B121" s="153" t="s">
        <v>186</v>
      </c>
      <c r="C121" s="153"/>
      <c r="D121" s="153"/>
      <c r="E121" s="154" t="s">
        <v>193</v>
      </c>
      <c r="F121" s="155"/>
      <c r="G121" s="155"/>
      <c r="H121" s="155"/>
      <c r="I121" s="156"/>
    </row>
    <row r="122" spans="1:9" ht="18">
      <c r="A122" s="10">
        <v>6</v>
      </c>
      <c r="B122" s="153" t="s">
        <v>187</v>
      </c>
      <c r="C122" s="153"/>
      <c r="D122" s="153"/>
      <c r="E122" s="154" t="s">
        <v>194</v>
      </c>
      <c r="F122" s="155"/>
      <c r="G122" s="155"/>
      <c r="H122" s="155"/>
      <c r="I122" s="156"/>
    </row>
    <row r="123" spans="1:9" ht="18">
      <c r="A123" s="10">
        <v>7</v>
      </c>
      <c r="B123" s="153" t="s">
        <v>167</v>
      </c>
      <c r="C123" s="153"/>
      <c r="D123" s="153"/>
      <c r="E123" s="154" t="s">
        <v>195</v>
      </c>
      <c r="F123" s="155"/>
      <c r="G123" s="155"/>
      <c r="H123" s="155"/>
      <c r="I123" s="156"/>
    </row>
    <row r="124" spans="1:9" ht="18">
      <c r="A124" s="10">
        <v>8</v>
      </c>
      <c r="B124" s="153" t="s">
        <v>188</v>
      </c>
      <c r="C124" s="153"/>
      <c r="D124" s="153"/>
      <c r="E124" s="154" t="s">
        <v>196</v>
      </c>
      <c r="F124" s="155"/>
      <c r="G124" s="155"/>
      <c r="H124" s="155"/>
      <c r="I124" s="156"/>
    </row>
    <row r="125" spans="1:9" ht="18">
      <c r="A125" s="10">
        <v>9</v>
      </c>
      <c r="B125" s="153"/>
      <c r="C125" s="153"/>
      <c r="D125" s="153"/>
      <c r="E125" s="154"/>
      <c r="F125" s="155"/>
      <c r="G125" s="155"/>
      <c r="H125" s="155"/>
      <c r="I125" s="156"/>
    </row>
    <row r="126" spans="1:9" ht="18">
      <c r="A126" s="10">
        <v>10</v>
      </c>
      <c r="B126" s="153"/>
      <c r="C126" s="153"/>
      <c r="D126" s="153"/>
      <c r="E126" s="154"/>
      <c r="F126" s="155"/>
      <c r="G126" s="155"/>
      <c r="H126" s="155"/>
      <c r="I126" s="156"/>
    </row>
    <row r="127" spans="1:9" ht="18">
      <c r="A127" s="10">
        <v>11</v>
      </c>
      <c r="B127" s="153"/>
      <c r="C127" s="153"/>
      <c r="D127" s="153"/>
      <c r="E127" s="154"/>
      <c r="F127" s="155"/>
      <c r="G127" s="155"/>
      <c r="H127" s="155"/>
      <c r="I127" s="156"/>
    </row>
    <row r="128" spans="1:9" ht="18">
      <c r="A128" s="10">
        <v>12</v>
      </c>
      <c r="B128" s="153"/>
      <c r="C128" s="153"/>
      <c r="D128" s="153"/>
      <c r="E128" s="154"/>
      <c r="F128" s="155"/>
      <c r="G128" s="155"/>
      <c r="H128" s="155"/>
      <c r="I128" s="156"/>
    </row>
    <row r="129" spans="1:9" ht="18">
      <c r="A129" s="10">
        <v>13</v>
      </c>
      <c r="B129" s="153"/>
      <c r="C129" s="153"/>
      <c r="D129" s="153"/>
      <c r="E129" s="154"/>
      <c r="F129" s="155"/>
      <c r="G129" s="155"/>
      <c r="H129" s="155"/>
      <c r="I129" s="156"/>
    </row>
    <row r="130" spans="1:9" ht="18">
      <c r="A130" s="10">
        <v>14</v>
      </c>
      <c r="B130" s="153"/>
      <c r="C130" s="153"/>
      <c r="D130" s="153"/>
      <c r="E130" s="154"/>
      <c r="F130" s="155"/>
      <c r="G130" s="155"/>
      <c r="H130" s="155"/>
      <c r="I130" s="156"/>
    </row>
    <row r="131" spans="1:21" ht="90" customHeight="1" thickBot="1">
      <c r="A131" s="139" t="s">
        <v>532</v>
      </c>
      <c r="B131" s="140"/>
      <c r="C131" s="141"/>
      <c r="D131" s="100" t="str">
        <f>$B$64</f>
        <v>OŠ, Virovitičko-podravska županija, OSNOVNA ŠKOLA EUGENA KUMIČIĆA, Slatina</v>
      </c>
      <c r="E131" s="142" t="s">
        <v>197</v>
      </c>
      <c r="F131" s="143"/>
      <c r="G131" s="1"/>
      <c r="H131" s="1"/>
      <c r="I131" s="1"/>
      <c r="U131" s="2"/>
    </row>
    <row r="132" spans="1:9" ht="15.75" thickBot="1">
      <c r="A132" s="1"/>
      <c r="B132" s="95" t="s">
        <v>542</v>
      </c>
      <c r="C132" s="96"/>
      <c r="D132" s="96"/>
      <c r="E132" s="96"/>
      <c r="F132" s="97"/>
      <c r="G132" s="1"/>
      <c r="H132" s="1"/>
      <c r="I132" s="1"/>
    </row>
    <row r="133" spans="2:6" ht="15.75" thickBot="1">
      <c r="B133" s="83" t="s">
        <v>526</v>
      </c>
      <c r="C133" s="84"/>
      <c r="D133" s="150" t="s">
        <v>198</v>
      </c>
      <c r="E133" s="151"/>
      <c r="F133" s="152"/>
    </row>
    <row r="134" spans="1:6" ht="15.75" thickBot="1">
      <c r="A134" s="82"/>
      <c r="B134" s="83" t="s">
        <v>404</v>
      </c>
      <c r="C134" s="84"/>
      <c r="D134" s="150" t="s">
        <v>199</v>
      </c>
      <c r="E134" s="151"/>
      <c r="F134" s="152"/>
    </row>
    <row r="135" spans="2:6" ht="15.75" thickBot="1">
      <c r="B135" s="148" t="s">
        <v>518</v>
      </c>
      <c r="C135" s="149"/>
      <c r="D135" s="254" t="s">
        <v>160</v>
      </c>
      <c r="E135" s="151"/>
      <c r="F135" s="152"/>
    </row>
    <row r="136" spans="2:6" ht="15.75" thickBot="1">
      <c r="B136" s="148" t="s">
        <v>539</v>
      </c>
      <c r="C136" s="149"/>
      <c r="D136" s="150" t="s">
        <v>200</v>
      </c>
      <c r="E136" s="151"/>
      <c r="F136" s="152"/>
    </row>
    <row r="137" spans="2:6" ht="15">
      <c r="B137" s="85"/>
      <c r="C137" s="85"/>
      <c r="D137" s="86"/>
      <c r="E137" s="86"/>
      <c r="F137" s="86"/>
    </row>
    <row r="138" spans="1:9" ht="18">
      <c r="A138" s="145" t="s">
        <v>116</v>
      </c>
      <c r="B138" s="157"/>
      <c r="C138" s="157"/>
      <c r="D138" s="147" t="e">
        <f>$E$65</f>
        <v>#N/A</v>
      </c>
      <c r="E138" s="147"/>
      <c r="F138" s="144" t="s">
        <v>533</v>
      </c>
      <c r="G138" s="144"/>
      <c r="H138" s="144"/>
      <c r="I138" s="138"/>
    </row>
    <row r="139" spans="1:9" ht="15">
      <c r="A139" s="26" t="s">
        <v>407</v>
      </c>
      <c r="B139" s="158" t="s">
        <v>414</v>
      </c>
      <c r="C139" s="158"/>
      <c r="D139" s="158"/>
      <c r="E139" s="159" t="s">
        <v>404</v>
      </c>
      <c r="F139" s="160"/>
      <c r="G139" s="160" t="s">
        <v>531</v>
      </c>
      <c r="H139" s="160"/>
      <c r="I139" s="161"/>
    </row>
    <row r="140" spans="1:9" ht="18">
      <c r="A140" s="10">
        <v>1</v>
      </c>
      <c r="B140" s="153"/>
      <c r="C140" s="153"/>
      <c r="D140" s="153"/>
      <c r="E140" s="154"/>
      <c r="F140" s="155"/>
      <c r="G140" s="155"/>
      <c r="H140" s="155"/>
      <c r="I140" s="156"/>
    </row>
    <row r="141" spans="1:9" ht="18">
      <c r="A141" s="10">
        <v>2</v>
      </c>
      <c r="B141" s="153"/>
      <c r="C141" s="153"/>
      <c r="D141" s="153"/>
      <c r="E141" s="154"/>
      <c r="F141" s="155"/>
      <c r="G141" s="155"/>
      <c r="H141" s="155"/>
      <c r="I141" s="156"/>
    </row>
    <row r="142" spans="1:9" ht="18">
      <c r="A142" s="10">
        <v>3</v>
      </c>
      <c r="B142" s="153"/>
      <c r="C142" s="153"/>
      <c r="D142" s="153"/>
      <c r="E142" s="154"/>
      <c r="F142" s="155"/>
      <c r="G142" s="155"/>
      <c r="H142" s="155"/>
      <c r="I142" s="156"/>
    </row>
    <row r="143" spans="1:9" ht="18">
      <c r="A143" s="10">
        <v>4</v>
      </c>
      <c r="B143" s="153"/>
      <c r="C143" s="153"/>
      <c r="D143" s="153"/>
      <c r="E143" s="154"/>
      <c r="F143" s="155"/>
      <c r="G143" s="155"/>
      <c r="H143" s="155"/>
      <c r="I143" s="156"/>
    </row>
    <row r="144" spans="1:9" ht="18">
      <c r="A144" s="10">
        <v>5</v>
      </c>
      <c r="B144" s="153"/>
      <c r="C144" s="153"/>
      <c r="D144" s="153"/>
      <c r="E144" s="154"/>
      <c r="F144" s="155"/>
      <c r="G144" s="155"/>
      <c r="H144" s="155"/>
      <c r="I144" s="156"/>
    </row>
    <row r="145" spans="1:9" ht="18">
      <c r="A145" s="10">
        <v>6</v>
      </c>
      <c r="B145" s="153"/>
      <c r="C145" s="153"/>
      <c r="D145" s="153"/>
      <c r="E145" s="154"/>
      <c r="F145" s="155"/>
      <c r="G145" s="155"/>
      <c r="H145" s="155"/>
      <c r="I145" s="156"/>
    </row>
    <row r="146" spans="1:9" ht="18">
      <c r="A146" s="10">
        <v>7</v>
      </c>
      <c r="B146" s="153"/>
      <c r="C146" s="153"/>
      <c r="D146" s="153"/>
      <c r="E146" s="154"/>
      <c r="F146" s="155"/>
      <c r="G146" s="155"/>
      <c r="H146" s="155"/>
      <c r="I146" s="156"/>
    </row>
    <row r="147" spans="1:9" ht="18">
      <c r="A147" s="10">
        <v>8</v>
      </c>
      <c r="B147" s="153"/>
      <c r="C147" s="153"/>
      <c r="D147" s="153"/>
      <c r="E147" s="154"/>
      <c r="F147" s="155"/>
      <c r="G147" s="155"/>
      <c r="H147" s="155"/>
      <c r="I147" s="156"/>
    </row>
    <row r="148" spans="1:9" ht="18">
      <c r="A148" s="10">
        <v>9</v>
      </c>
      <c r="B148" s="153"/>
      <c r="C148" s="153"/>
      <c r="D148" s="153"/>
      <c r="E148" s="154"/>
      <c r="F148" s="155"/>
      <c r="G148" s="155"/>
      <c r="H148" s="155"/>
      <c r="I148" s="156"/>
    </row>
    <row r="149" spans="1:9" ht="18">
      <c r="A149" s="10">
        <v>10</v>
      </c>
      <c r="B149" s="153"/>
      <c r="C149" s="153"/>
      <c r="D149" s="153"/>
      <c r="E149" s="154"/>
      <c r="F149" s="155"/>
      <c r="G149" s="155"/>
      <c r="H149" s="155"/>
      <c r="I149" s="156"/>
    </row>
    <row r="150" spans="1:9" ht="18">
      <c r="A150" s="10">
        <v>11</v>
      </c>
      <c r="B150" s="153"/>
      <c r="C150" s="153"/>
      <c r="D150" s="153"/>
      <c r="E150" s="154"/>
      <c r="F150" s="155"/>
      <c r="G150" s="155"/>
      <c r="H150" s="155"/>
      <c r="I150" s="156"/>
    </row>
    <row r="151" spans="1:9" ht="18">
      <c r="A151" s="10">
        <v>12</v>
      </c>
      <c r="B151" s="153"/>
      <c r="C151" s="153"/>
      <c r="D151" s="153"/>
      <c r="E151" s="154"/>
      <c r="F151" s="155"/>
      <c r="G151" s="155"/>
      <c r="H151" s="155"/>
      <c r="I151" s="156"/>
    </row>
    <row r="152" spans="1:9" ht="18">
      <c r="A152" s="10">
        <v>13</v>
      </c>
      <c r="B152" s="153"/>
      <c r="C152" s="153"/>
      <c r="D152" s="153"/>
      <c r="E152" s="154"/>
      <c r="F152" s="155"/>
      <c r="G152" s="155"/>
      <c r="H152" s="155"/>
      <c r="I152" s="156"/>
    </row>
    <row r="153" spans="1:9" ht="18">
      <c r="A153" s="10">
        <v>14</v>
      </c>
      <c r="B153" s="153"/>
      <c r="C153" s="153"/>
      <c r="D153" s="153"/>
      <c r="E153" s="154"/>
      <c r="F153" s="155"/>
      <c r="G153" s="155"/>
      <c r="H153" s="155"/>
      <c r="I153" s="156"/>
    </row>
    <row r="154" spans="1:21" ht="90" customHeight="1" thickBot="1">
      <c r="A154" s="139" t="s">
        <v>532</v>
      </c>
      <c r="B154" s="140"/>
      <c r="C154" s="141"/>
      <c r="D154" s="100" t="e">
        <f>$B$65</f>
        <v>#N/A</v>
      </c>
      <c r="E154" s="142" t="s">
        <v>530</v>
      </c>
      <c r="F154" s="143"/>
      <c r="G154" s="1"/>
      <c r="H154" s="1"/>
      <c r="I154" s="1"/>
      <c r="U154" s="2"/>
    </row>
    <row r="155" spans="1:9" ht="15.75" thickBot="1">
      <c r="A155" s="1"/>
      <c r="B155" s="95" t="s">
        <v>534</v>
      </c>
      <c r="C155" s="96"/>
      <c r="D155" s="96"/>
      <c r="E155" s="96"/>
      <c r="F155" s="97"/>
      <c r="G155" s="1"/>
      <c r="H155" s="1"/>
      <c r="I155" s="1"/>
    </row>
    <row r="156" spans="2:6" ht="15.75" thickBot="1">
      <c r="B156" s="83" t="s">
        <v>526</v>
      </c>
      <c r="C156" s="84"/>
      <c r="D156" s="150"/>
      <c r="E156" s="151"/>
      <c r="F156" s="152"/>
    </row>
    <row r="157" spans="1:6" ht="15.75" thickBot="1">
      <c r="A157" s="82"/>
      <c r="B157" s="83" t="s">
        <v>404</v>
      </c>
      <c r="C157" s="84"/>
      <c r="D157" s="150"/>
      <c r="E157" s="151"/>
      <c r="F157" s="152"/>
    </row>
    <row r="158" spans="2:6" ht="15.75" thickBot="1">
      <c r="B158" s="148" t="s">
        <v>518</v>
      </c>
      <c r="C158" s="149"/>
      <c r="D158" s="150"/>
      <c r="E158" s="151"/>
      <c r="F158" s="152"/>
    </row>
    <row r="159" spans="2:6" ht="15.75" thickBot="1">
      <c r="B159" s="148" t="s">
        <v>539</v>
      </c>
      <c r="C159" s="149"/>
      <c r="D159" s="150"/>
      <c r="E159" s="151"/>
      <c r="F159" s="152"/>
    </row>
    <row r="161" spans="1:9" ht="18">
      <c r="A161" s="145" t="s">
        <v>122</v>
      </c>
      <c r="B161" s="146"/>
      <c r="C161" s="146"/>
      <c r="D161" s="147" t="e">
        <f>$E$66</f>
        <v>#N/A</v>
      </c>
      <c r="E161" s="147"/>
      <c r="F161" s="144" t="s">
        <v>533</v>
      </c>
      <c r="G161" s="144"/>
      <c r="H161" s="144"/>
      <c r="I161" s="138"/>
    </row>
    <row r="162" spans="1:9" ht="15">
      <c r="A162" s="26" t="s">
        <v>407</v>
      </c>
      <c r="B162" s="158" t="s">
        <v>414</v>
      </c>
      <c r="C162" s="158"/>
      <c r="D162" s="158"/>
      <c r="E162" s="159" t="s">
        <v>404</v>
      </c>
      <c r="F162" s="160"/>
      <c r="G162" s="160" t="s">
        <v>531</v>
      </c>
      <c r="H162" s="160"/>
      <c r="I162" s="161"/>
    </row>
    <row r="163" spans="1:9" ht="18">
      <c r="A163" s="10">
        <v>1</v>
      </c>
      <c r="B163" s="153"/>
      <c r="C163" s="153"/>
      <c r="D163" s="153"/>
      <c r="E163" s="154"/>
      <c r="F163" s="155"/>
      <c r="G163" s="155"/>
      <c r="H163" s="155"/>
      <c r="I163" s="156"/>
    </row>
    <row r="164" spans="1:9" ht="18">
      <c r="A164" s="10">
        <v>2</v>
      </c>
      <c r="B164" s="153"/>
      <c r="C164" s="153"/>
      <c r="D164" s="153"/>
      <c r="E164" s="154"/>
      <c r="F164" s="155"/>
      <c r="G164" s="155"/>
      <c r="H164" s="155"/>
      <c r="I164" s="156"/>
    </row>
    <row r="165" spans="1:9" ht="18">
      <c r="A165" s="10">
        <v>3</v>
      </c>
      <c r="B165" s="153"/>
      <c r="C165" s="153"/>
      <c r="D165" s="153"/>
      <c r="E165" s="154"/>
      <c r="F165" s="155"/>
      <c r="G165" s="155"/>
      <c r="H165" s="155"/>
      <c r="I165" s="156"/>
    </row>
    <row r="166" spans="1:9" ht="18">
      <c r="A166" s="10">
        <v>4</v>
      </c>
      <c r="B166" s="153"/>
      <c r="C166" s="153"/>
      <c r="D166" s="153"/>
      <c r="E166" s="154"/>
      <c r="F166" s="155"/>
      <c r="G166" s="155"/>
      <c r="H166" s="155"/>
      <c r="I166" s="156"/>
    </row>
    <row r="167" spans="1:9" ht="18">
      <c r="A167" s="10">
        <v>5</v>
      </c>
      <c r="B167" s="153"/>
      <c r="C167" s="153"/>
      <c r="D167" s="153"/>
      <c r="E167" s="154"/>
      <c r="F167" s="155"/>
      <c r="G167" s="155"/>
      <c r="H167" s="155"/>
      <c r="I167" s="156"/>
    </row>
    <row r="168" spans="1:9" ht="18">
      <c r="A168" s="10">
        <v>6</v>
      </c>
      <c r="B168" s="153"/>
      <c r="C168" s="153"/>
      <c r="D168" s="153"/>
      <c r="E168" s="154"/>
      <c r="F168" s="155"/>
      <c r="G168" s="155"/>
      <c r="H168" s="155"/>
      <c r="I168" s="156"/>
    </row>
    <row r="169" spans="1:9" ht="18">
      <c r="A169" s="10">
        <v>7</v>
      </c>
      <c r="B169" s="153"/>
      <c r="C169" s="153"/>
      <c r="D169" s="153"/>
      <c r="E169" s="154"/>
      <c r="F169" s="155"/>
      <c r="G169" s="155"/>
      <c r="H169" s="155"/>
      <c r="I169" s="156"/>
    </row>
    <row r="170" spans="1:9" ht="18">
      <c r="A170" s="10">
        <v>8</v>
      </c>
      <c r="B170" s="153"/>
      <c r="C170" s="153"/>
      <c r="D170" s="153"/>
      <c r="E170" s="154"/>
      <c r="F170" s="155"/>
      <c r="G170" s="155"/>
      <c r="H170" s="155"/>
      <c r="I170" s="156"/>
    </row>
    <row r="171" spans="1:9" ht="18">
      <c r="A171" s="10">
        <v>9</v>
      </c>
      <c r="B171" s="153"/>
      <c r="C171" s="153"/>
      <c r="D171" s="153"/>
      <c r="E171" s="154"/>
      <c r="F171" s="155"/>
      <c r="G171" s="155"/>
      <c r="H171" s="155"/>
      <c r="I171" s="156"/>
    </row>
    <row r="172" spans="1:9" ht="18">
      <c r="A172" s="10">
        <v>10</v>
      </c>
      <c r="B172" s="153"/>
      <c r="C172" s="153"/>
      <c r="D172" s="153"/>
      <c r="E172" s="154"/>
      <c r="F172" s="155"/>
      <c r="G172" s="155"/>
      <c r="H172" s="155"/>
      <c r="I172" s="156"/>
    </row>
    <row r="173" spans="1:9" ht="18">
      <c r="A173" s="10">
        <v>11</v>
      </c>
      <c r="B173" s="153"/>
      <c r="C173" s="153"/>
      <c r="D173" s="153"/>
      <c r="E173" s="154"/>
      <c r="F173" s="155"/>
      <c r="G173" s="155"/>
      <c r="H173" s="155"/>
      <c r="I173" s="156"/>
    </row>
    <row r="174" spans="1:9" ht="18">
      <c r="A174" s="10">
        <v>12</v>
      </c>
      <c r="B174" s="153"/>
      <c r="C174" s="153"/>
      <c r="D174" s="153"/>
      <c r="E174" s="154"/>
      <c r="F174" s="155"/>
      <c r="G174" s="155"/>
      <c r="H174" s="155"/>
      <c r="I174" s="156"/>
    </row>
    <row r="175" spans="1:9" ht="18">
      <c r="A175" s="10">
        <v>13</v>
      </c>
      <c r="B175" s="153"/>
      <c r="C175" s="153"/>
      <c r="D175" s="153"/>
      <c r="E175" s="154"/>
      <c r="F175" s="155"/>
      <c r="G175" s="155"/>
      <c r="H175" s="155"/>
      <c r="I175" s="156"/>
    </row>
    <row r="176" spans="1:9" ht="18">
      <c r="A176" s="10">
        <v>14</v>
      </c>
      <c r="B176" s="153"/>
      <c r="C176" s="153"/>
      <c r="D176" s="153"/>
      <c r="E176" s="154"/>
      <c r="F176" s="155"/>
      <c r="G176" s="155"/>
      <c r="H176" s="155"/>
      <c r="I176" s="156"/>
    </row>
    <row r="177" spans="1:21" ht="90" customHeight="1" thickBot="1">
      <c r="A177" s="139" t="s">
        <v>532</v>
      </c>
      <c r="B177" s="140"/>
      <c r="C177" s="141"/>
      <c r="D177" s="100" t="e">
        <f>$B$66</f>
        <v>#N/A</v>
      </c>
      <c r="E177" s="142" t="s">
        <v>530</v>
      </c>
      <c r="F177" s="143"/>
      <c r="G177" s="1"/>
      <c r="H177" s="1"/>
      <c r="I177" s="1"/>
      <c r="U177" s="2"/>
    </row>
    <row r="178" spans="1:9" ht="15.75" thickBot="1">
      <c r="A178" s="1"/>
      <c r="B178" s="95" t="s">
        <v>125</v>
      </c>
      <c r="C178" s="96"/>
      <c r="D178" s="96"/>
      <c r="E178" s="96"/>
      <c r="F178" s="97"/>
      <c r="G178" s="1"/>
      <c r="H178" s="1"/>
      <c r="I178" s="1"/>
    </row>
    <row r="179" spans="2:6" ht="15.75" thickBot="1">
      <c r="B179" s="83" t="s">
        <v>526</v>
      </c>
      <c r="C179" s="84"/>
      <c r="D179" s="150"/>
      <c r="E179" s="151"/>
      <c r="F179" s="152"/>
    </row>
    <row r="180" spans="1:6" ht="15.75" thickBot="1">
      <c r="A180" s="82"/>
      <c r="B180" s="83" t="s">
        <v>404</v>
      </c>
      <c r="C180" s="84"/>
      <c r="D180" s="150"/>
      <c r="E180" s="151"/>
      <c r="F180" s="152"/>
    </row>
    <row r="181" spans="2:6" ht="15.75" thickBot="1">
      <c r="B181" s="148" t="s">
        <v>518</v>
      </c>
      <c r="C181" s="149"/>
      <c r="D181" s="150"/>
      <c r="E181" s="151"/>
      <c r="F181" s="152"/>
    </row>
    <row r="182" spans="2:6" ht="15.75" thickBot="1">
      <c r="B182" s="148" t="s">
        <v>539</v>
      </c>
      <c r="C182" s="149"/>
      <c r="D182" s="150"/>
      <c r="E182" s="151"/>
      <c r="F182" s="152"/>
    </row>
    <row r="183" spans="2:6" ht="15">
      <c r="B183" s="85"/>
      <c r="C183" s="85"/>
      <c r="D183" s="86"/>
      <c r="E183" s="86"/>
      <c r="F183" s="86"/>
    </row>
    <row r="184" spans="1:9" ht="18">
      <c r="A184" s="145" t="s">
        <v>123</v>
      </c>
      <c r="B184" s="157"/>
      <c r="C184" s="157"/>
      <c r="D184" s="147" t="e">
        <f>$E$65</f>
        <v>#N/A</v>
      </c>
      <c r="E184" s="147"/>
      <c r="F184" s="144" t="s">
        <v>533</v>
      </c>
      <c r="G184" s="144"/>
      <c r="H184" s="144"/>
      <c r="I184" s="138"/>
    </row>
    <row r="185" spans="1:9" ht="15">
      <c r="A185" s="26" t="s">
        <v>407</v>
      </c>
      <c r="B185" s="158" t="s">
        <v>414</v>
      </c>
      <c r="C185" s="158"/>
      <c r="D185" s="158"/>
      <c r="E185" s="159" t="s">
        <v>404</v>
      </c>
      <c r="F185" s="160"/>
      <c r="G185" s="160" t="s">
        <v>531</v>
      </c>
      <c r="H185" s="160"/>
      <c r="I185" s="161"/>
    </row>
    <row r="186" spans="1:9" ht="18">
      <c r="A186" s="10">
        <v>1</v>
      </c>
      <c r="B186" s="153"/>
      <c r="C186" s="153"/>
      <c r="D186" s="153"/>
      <c r="E186" s="154"/>
      <c r="F186" s="155"/>
      <c r="G186" s="155"/>
      <c r="H186" s="155"/>
      <c r="I186" s="156"/>
    </row>
    <row r="187" spans="1:9" ht="18">
      <c r="A187" s="10">
        <v>2</v>
      </c>
      <c r="B187" s="153"/>
      <c r="C187" s="153"/>
      <c r="D187" s="153"/>
      <c r="E187" s="154"/>
      <c r="F187" s="155"/>
      <c r="G187" s="155"/>
      <c r="H187" s="155"/>
      <c r="I187" s="156"/>
    </row>
    <row r="188" spans="1:9" ht="18">
      <c r="A188" s="10">
        <v>3</v>
      </c>
      <c r="B188" s="153"/>
      <c r="C188" s="153"/>
      <c r="D188" s="153"/>
      <c r="E188" s="154"/>
      <c r="F188" s="155"/>
      <c r="G188" s="155"/>
      <c r="H188" s="155"/>
      <c r="I188" s="156"/>
    </row>
    <row r="189" spans="1:9" ht="18">
      <c r="A189" s="10">
        <v>4</v>
      </c>
      <c r="B189" s="153"/>
      <c r="C189" s="153"/>
      <c r="D189" s="153"/>
      <c r="E189" s="154"/>
      <c r="F189" s="155"/>
      <c r="G189" s="155"/>
      <c r="H189" s="155"/>
      <c r="I189" s="156"/>
    </row>
    <row r="190" spans="1:9" ht="18">
      <c r="A190" s="10">
        <v>5</v>
      </c>
      <c r="B190" s="153"/>
      <c r="C190" s="153"/>
      <c r="D190" s="153"/>
      <c r="E190" s="154"/>
      <c r="F190" s="155"/>
      <c r="G190" s="155"/>
      <c r="H190" s="155"/>
      <c r="I190" s="156"/>
    </row>
    <row r="191" spans="1:9" ht="18">
      <c r="A191" s="10">
        <v>6</v>
      </c>
      <c r="B191" s="153"/>
      <c r="C191" s="153"/>
      <c r="D191" s="153"/>
      <c r="E191" s="154"/>
      <c r="F191" s="155"/>
      <c r="G191" s="155"/>
      <c r="H191" s="155"/>
      <c r="I191" s="156"/>
    </row>
    <row r="192" spans="1:9" ht="18">
      <c r="A192" s="10">
        <v>7</v>
      </c>
      <c r="B192" s="153"/>
      <c r="C192" s="153"/>
      <c r="D192" s="153"/>
      <c r="E192" s="154"/>
      <c r="F192" s="155"/>
      <c r="G192" s="155"/>
      <c r="H192" s="155"/>
      <c r="I192" s="156"/>
    </row>
    <row r="193" spans="1:9" ht="18">
      <c r="A193" s="10">
        <v>8</v>
      </c>
      <c r="B193" s="153"/>
      <c r="C193" s="153"/>
      <c r="D193" s="153"/>
      <c r="E193" s="154"/>
      <c r="F193" s="155"/>
      <c r="G193" s="155"/>
      <c r="H193" s="155"/>
      <c r="I193" s="156"/>
    </row>
    <row r="194" spans="1:9" ht="18">
      <c r="A194" s="10">
        <v>9</v>
      </c>
      <c r="B194" s="153"/>
      <c r="C194" s="153"/>
      <c r="D194" s="153"/>
      <c r="E194" s="154"/>
      <c r="F194" s="155"/>
      <c r="G194" s="155"/>
      <c r="H194" s="155"/>
      <c r="I194" s="156"/>
    </row>
    <row r="195" spans="1:9" ht="18">
      <c r="A195" s="10">
        <v>10</v>
      </c>
      <c r="B195" s="153"/>
      <c r="C195" s="153"/>
      <c r="D195" s="153"/>
      <c r="E195" s="154"/>
      <c r="F195" s="155"/>
      <c r="G195" s="155"/>
      <c r="H195" s="155"/>
      <c r="I195" s="156"/>
    </row>
    <row r="196" spans="1:9" ht="18">
      <c r="A196" s="10">
        <v>11</v>
      </c>
      <c r="B196" s="153"/>
      <c r="C196" s="153"/>
      <c r="D196" s="153"/>
      <c r="E196" s="154"/>
      <c r="F196" s="155"/>
      <c r="G196" s="155"/>
      <c r="H196" s="155"/>
      <c r="I196" s="156"/>
    </row>
    <row r="197" spans="1:9" ht="18">
      <c r="A197" s="10">
        <v>12</v>
      </c>
      <c r="B197" s="153"/>
      <c r="C197" s="153"/>
      <c r="D197" s="153"/>
      <c r="E197" s="154"/>
      <c r="F197" s="155"/>
      <c r="G197" s="155"/>
      <c r="H197" s="155"/>
      <c r="I197" s="156"/>
    </row>
    <row r="198" spans="1:9" ht="18">
      <c r="A198" s="10">
        <v>13</v>
      </c>
      <c r="B198" s="153"/>
      <c r="C198" s="153"/>
      <c r="D198" s="153"/>
      <c r="E198" s="154"/>
      <c r="F198" s="155"/>
      <c r="G198" s="155"/>
      <c r="H198" s="155"/>
      <c r="I198" s="156"/>
    </row>
    <row r="199" spans="1:9" ht="18">
      <c r="A199" s="10">
        <v>14</v>
      </c>
      <c r="B199" s="153"/>
      <c r="C199" s="153"/>
      <c r="D199" s="153"/>
      <c r="E199" s="154"/>
      <c r="F199" s="155"/>
      <c r="G199" s="155"/>
      <c r="H199" s="155"/>
      <c r="I199" s="156"/>
    </row>
    <row r="200" spans="1:21" ht="90" customHeight="1" thickBot="1">
      <c r="A200" s="139" t="s">
        <v>532</v>
      </c>
      <c r="B200" s="140"/>
      <c r="C200" s="141"/>
      <c r="D200" s="100" t="e">
        <f>$B$67</f>
        <v>#N/A</v>
      </c>
      <c r="E200" s="142" t="s">
        <v>530</v>
      </c>
      <c r="F200" s="143"/>
      <c r="G200" s="1"/>
      <c r="H200" s="1"/>
      <c r="I200" s="1"/>
      <c r="U200" s="2"/>
    </row>
    <row r="201" spans="1:9" ht="15.75" thickBot="1">
      <c r="A201" s="1"/>
      <c r="B201" s="95" t="s">
        <v>124</v>
      </c>
      <c r="C201" s="96"/>
      <c r="D201" s="96"/>
      <c r="E201" s="96"/>
      <c r="F201" s="97"/>
      <c r="G201" s="1"/>
      <c r="H201" s="1"/>
      <c r="I201" s="1"/>
    </row>
    <row r="202" spans="2:6" ht="15.75" thickBot="1">
      <c r="B202" s="83" t="s">
        <v>526</v>
      </c>
      <c r="C202" s="84"/>
      <c r="D202" s="150"/>
      <c r="E202" s="151"/>
      <c r="F202" s="152"/>
    </row>
    <row r="203" spans="1:6" ht="15.75" thickBot="1">
      <c r="A203" s="82"/>
      <c r="B203" s="83" t="s">
        <v>404</v>
      </c>
      <c r="C203" s="84"/>
      <c r="D203" s="150"/>
      <c r="E203" s="151"/>
      <c r="F203" s="152"/>
    </row>
    <row r="204" spans="2:6" ht="15.75" thickBot="1">
      <c r="B204" s="148" t="s">
        <v>518</v>
      </c>
      <c r="C204" s="149"/>
      <c r="D204" s="150"/>
      <c r="E204" s="151"/>
      <c r="F204" s="152"/>
    </row>
    <row r="205" spans="2:6" ht="15.75" thickBot="1">
      <c r="B205" s="148" t="s">
        <v>539</v>
      </c>
      <c r="C205" s="149"/>
      <c r="D205" s="150"/>
      <c r="E205" s="151"/>
      <c r="F205" s="152"/>
    </row>
  </sheetData>
  <sheetProtection password="CCF5" sheet="1"/>
  <mergeCells count="359">
    <mergeCell ref="D111:F111"/>
    <mergeCell ref="B112:C112"/>
    <mergeCell ref="D112:F112"/>
    <mergeCell ref="D110:F110"/>
    <mergeCell ref="B95:D95"/>
    <mergeCell ref="E94:I94"/>
    <mergeCell ref="E95:I95"/>
    <mergeCell ref="B96:D96"/>
    <mergeCell ref="B159:C159"/>
    <mergeCell ref="D159:F159"/>
    <mergeCell ref="B106:D106"/>
    <mergeCell ref="B103:D103"/>
    <mergeCell ref="E103:I103"/>
    <mergeCell ref="B104:D104"/>
    <mergeCell ref="B105:D105"/>
    <mergeCell ref="E104:I104"/>
    <mergeCell ref="D156:F156"/>
    <mergeCell ref="D157:F157"/>
    <mergeCell ref="B93:D93"/>
    <mergeCell ref="B94:D94"/>
    <mergeCell ref="E93:I93"/>
    <mergeCell ref="D89:F89"/>
    <mergeCell ref="E82:I82"/>
    <mergeCell ref="E83:I83"/>
    <mergeCell ref="E84:I84"/>
    <mergeCell ref="B82:D82"/>
    <mergeCell ref="B83:D83"/>
    <mergeCell ref="B84:D84"/>
    <mergeCell ref="D3:I3"/>
    <mergeCell ref="D4:I4"/>
    <mergeCell ref="D7:E7"/>
    <mergeCell ref="F11:I11"/>
    <mergeCell ref="D8:E8"/>
    <mergeCell ref="D10:E10"/>
    <mergeCell ref="D11:E11"/>
    <mergeCell ref="A3:C3"/>
    <mergeCell ref="A4:C4"/>
    <mergeCell ref="A5:C5"/>
    <mergeCell ref="A7:C7"/>
    <mergeCell ref="A6:C6"/>
    <mergeCell ref="D9:E9"/>
    <mergeCell ref="D5:F5"/>
    <mergeCell ref="D6:E6"/>
    <mergeCell ref="A8:C8"/>
    <mergeCell ref="A9:C9"/>
    <mergeCell ref="F26:G26"/>
    <mergeCell ref="F25:G25"/>
    <mergeCell ref="E16:F16"/>
    <mergeCell ref="A12:C12"/>
    <mergeCell ref="D12:E12"/>
    <mergeCell ref="G15:I15"/>
    <mergeCell ref="A11:C11"/>
    <mergeCell ref="B15:D15"/>
    <mergeCell ref="B19:D19"/>
    <mergeCell ref="B17:D17"/>
    <mergeCell ref="G19:I19"/>
    <mergeCell ref="E19:F19"/>
    <mergeCell ref="E15:F15"/>
    <mergeCell ref="G16:I16"/>
    <mergeCell ref="G17:I17"/>
    <mergeCell ref="G18:I18"/>
    <mergeCell ref="L62:O62"/>
    <mergeCell ref="F62:I62"/>
    <mergeCell ref="F27:G27"/>
    <mergeCell ref="H34:I34"/>
    <mergeCell ref="B16:D16"/>
    <mergeCell ref="C24:D24"/>
    <mergeCell ref="B18:D18"/>
    <mergeCell ref="E17:F17"/>
    <mergeCell ref="H53:I53"/>
    <mergeCell ref="H54:I54"/>
    <mergeCell ref="C27:D27"/>
    <mergeCell ref="G20:I20"/>
    <mergeCell ref="B46:D46"/>
    <mergeCell ref="H43:I43"/>
    <mergeCell ref="E18:F18"/>
    <mergeCell ref="L61:O61"/>
    <mergeCell ref="B38:D38"/>
    <mergeCell ref="C25:D25"/>
    <mergeCell ref="C26:D26"/>
    <mergeCell ref="H39:I39"/>
    <mergeCell ref="F46:I46"/>
    <mergeCell ref="B42:D42"/>
    <mergeCell ref="B39:D39"/>
    <mergeCell ref="G21:I21"/>
    <mergeCell ref="C28:D28"/>
    <mergeCell ref="H55:I55"/>
    <mergeCell ref="A14:F14"/>
    <mergeCell ref="F32:I32"/>
    <mergeCell ref="F38:I38"/>
    <mergeCell ref="B33:D33"/>
    <mergeCell ref="H33:I33"/>
    <mergeCell ref="B43:D43"/>
    <mergeCell ref="F42:I42"/>
    <mergeCell ref="B20:D20"/>
    <mergeCell ref="E20:F20"/>
    <mergeCell ref="B21:D21"/>
    <mergeCell ref="E21:F21"/>
    <mergeCell ref="B32:D32"/>
    <mergeCell ref="B34:D34"/>
    <mergeCell ref="F28:G28"/>
    <mergeCell ref="F24:G24"/>
    <mergeCell ref="E80:I80"/>
    <mergeCell ref="E73:I73"/>
    <mergeCell ref="E75:I75"/>
    <mergeCell ref="E76:I76"/>
    <mergeCell ref="B80:D80"/>
    <mergeCell ref="B78:D78"/>
    <mergeCell ref="B63:D63"/>
    <mergeCell ref="B64:D64"/>
    <mergeCell ref="B73:D73"/>
    <mergeCell ref="B79:D79"/>
    <mergeCell ref="B72:D72"/>
    <mergeCell ref="B65:D65"/>
    <mergeCell ref="B71:D71"/>
    <mergeCell ref="B66:D66"/>
    <mergeCell ref="E78:I78"/>
    <mergeCell ref="F67:I67"/>
    <mergeCell ref="E79:I79"/>
    <mergeCell ref="B54:D54"/>
    <mergeCell ref="B55:D55"/>
    <mergeCell ref="B56:D56"/>
    <mergeCell ref="B57:D57"/>
    <mergeCell ref="B62:D62"/>
    <mergeCell ref="B74:D74"/>
    <mergeCell ref="B75:D75"/>
    <mergeCell ref="B58:D58"/>
    <mergeCell ref="E77:I77"/>
    <mergeCell ref="B76:D76"/>
    <mergeCell ref="B77:D77"/>
    <mergeCell ref="F61:I61"/>
    <mergeCell ref="B70:D70"/>
    <mergeCell ref="F63:I63"/>
    <mergeCell ref="F64:I64"/>
    <mergeCell ref="B61:D61"/>
    <mergeCell ref="E70:I70"/>
    <mergeCell ref="E74:I74"/>
    <mergeCell ref="H58:I58"/>
    <mergeCell ref="H56:I56"/>
    <mergeCell ref="H57:I57"/>
    <mergeCell ref="F65:I65"/>
    <mergeCell ref="E71:I71"/>
    <mergeCell ref="E72:I72"/>
    <mergeCell ref="F66:I66"/>
    <mergeCell ref="E81:I81"/>
    <mergeCell ref="A92:C92"/>
    <mergeCell ref="D92:E92"/>
    <mergeCell ref="F92:I92"/>
    <mergeCell ref="E85:F85"/>
    <mergeCell ref="B81:D81"/>
    <mergeCell ref="D90:F90"/>
    <mergeCell ref="D88:F88"/>
    <mergeCell ref="B89:C89"/>
    <mergeCell ref="D87:F87"/>
    <mergeCell ref="E108:F108"/>
    <mergeCell ref="E98:I98"/>
    <mergeCell ref="E99:I99"/>
    <mergeCell ref="E105:I105"/>
    <mergeCell ref="E100:I100"/>
    <mergeCell ref="E102:I102"/>
    <mergeCell ref="E101:I101"/>
    <mergeCell ref="E106:I106"/>
    <mergeCell ref="E96:I96"/>
    <mergeCell ref="E97:I97"/>
    <mergeCell ref="B98:D98"/>
    <mergeCell ref="B107:D107"/>
    <mergeCell ref="E107:I107"/>
    <mergeCell ref="B99:D99"/>
    <mergeCell ref="B100:D100"/>
    <mergeCell ref="B97:D97"/>
    <mergeCell ref="B101:D101"/>
    <mergeCell ref="B102:D102"/>
    <mergeCell ref="B113:C113"/>
    <mergeCell ref="D113:F113"/>
    <mergeCell ref="A115:C115"/>
    <mergeCell ref="D115:E115"/>
    <mergeCell ref="F115:I115"/>
    <mergeCell ref="B119:D119"/>
    <mergeCell ref="B117:D117"/>
    <mergeCell ref="E116:I116"/>
    <mergeCell ref="E117:I117"/>
    <mergeCell ref="B116:D116"/>
    <mergeCell ref="E128:I128"/>
    <mergeCell ref="E118:I118"/>
    <mergeCell ref="E119:I119"/>
    <mergeCell ref="B120:D120"/>
    <mergeCell ref="B118:D118"/>
    <mergeCell ref="E122:I122"/>
    <mergeCell ref="E123:I123"/>
    <mergeCell ref="B121:D121"/>
    <mergeCell ref="E120:I120"/>
    <mergeCell ref="E121:I121"/>
    <mergeCell ref="B122:D122"/>
    <mergeCell ref="B123:D123"/>
    <mergeCell ref="B125:D125"/>
    <mergeCell ref="E124:I124"/>
    <mergeCell ref="E125:I125"/>
    <mergeCell ref="E129:I129"/>
    <mergeCell ref="B126:D126"/>
    <mergeCell ref="B124:D124"/>
    <mergeCell ref="D133:F133"/>
    <mergeCell ref="B127:D127"/>
    <mergeCell ref="E126:I126"/>
    <mergeCell ref="E127:I127"/>
    <mergeCell ref="B128:D128"/>
    <mergeCell ref="B129:D129"/>
    <mergeCell ref="E130:I130"/>
    <mergeCell ref="B139:D139"/>
    <mergeCell ref="B130:D130"/>
    <mergeCell ref="E131:F131"/>
    <mergeCell ref="E139:I139"/>
    <mergeCell ref="B136:C136"/>
    <mergeCell ref="D136:F136"/>
    <mergeCell ref="A138:C138"/>
    <mergeCell ref="D138:E138"/>
    <mergeCell ref="F138:I138"/>
    <mergeCell ref="D134:F134"/>
    <mergeCell ref="E148:I148"/>
    <mergeCell ref="E145:I145"/>
    <mergeCell ref="B140:D140"/>
    <mergeCell ref="B141:D141"/>
    <mergeCell ref="E140:I140"/>
    <mergeCell ref="E141:I141"/>
    <mergeCell ref="B142:D142"/>
    <mergeCell ref="B143:D143"/>
    <mergeCell ref="E142:I142"/>
    <mergeCell ref="E143:I143"/>
    <mergeCell ref="E151:I151"/>
    <mergeCell ref="B135:C135"/>
    <mergeCell ref="D135:F135"/>
    <mergeCell ref="E152:I152"/>
    <mergeCell ref="B148:D148"/>
    <mergeCell ref="E146:I146"/>
    <mergeCell ref="E147:I147"/>
    <mergeCell ref="B144:D144"/>
    <mergeCell ref="B145:D145"/>
    <mergeCell ref="E144:I144"/>
    <mergeCell ref="A1:I2"/>
    <mergeCell ref="B158:C158"/>
    <mergeCell ref="D158:F158"/>
    <mergeCell ref="A85:C85"/>
    <mergeCell ref="A108:C108"/>
    <mergeCell ref="A131:C131"/>
    <mergeCell ref="A154:C154"/>
    <mergeCell ref="B50:D50"/>
    <mergeCell ref="H50:I50"/>
    <mergeCell ref="B51:D51"/>
    <mergeCell ref="E163:I163"/>
    <mergeCell ref="C29:D29"/>
    <mergeCell ref="F29:G29"/>
    <mergeCell ref="C30:D30"/>
    <mergeCell ref="F30:G30"/>
    <mergeCell ref="B90:C90"/>
    <mergeCell ref="B152:D152"/>
    <mergeCell ref="B147:D147"/>
    <mergeCell ref="E154:F154"/>
    <mergeCell ref="E153:I153"/>
    <mergeCell ref="H52:I52"/>
    <mergeCell ref="A161:C161"/>
    <mergeCell ref="D161:E161"/>
    <mergeCell ref="F161:I161"/>
    <mergeCell ref="B153:D153"/>
    <mergeCell ref="B149:D149"/>
    <mergeCell ref="E149:I149"/>
    <mergeCell ref="B150:D150"/>
    <mergeCell ref="B151:D151"/>
    <mergeCell ref="E150:I150"/>
    <mergeCell ref="E162:I162"/>
    <mergeCell ref="B163:D163"/>
    <mergeCell ref="B47:D47"/>
    <mergeCell ref="H47:I47"/>
    <mergeCell ref="B48:D48"/>
    <mergeCell ref="H48:I48"/>
    <mergeCell ref="B49:D49"/>
    <mergeCell ref="H49:I49"/>
    <mergeCell ref="H51:I51"/>
    <mergeCell ref="B52:D52"/>
    <mergeCell ref="B168:D168"/>
    <mergeCell ref="E168:I168"/>
    <mergeCell ref="B67:D67"/>
    <mergeCell ref="B53:D53"/>
    <mergeCell ref="B164:D164"/>
    <mergeCell ref="E164:I164"/>
    <mergeCell ref="B165:D165"/>
    <mergeCell ref="E165:I165"/>
    <mergeCell ref="B146:D146"/>
    <mergeCell ref="B162:D162"/>
    <mergeCell ref="B166:D166"/>
    <mergeCell ref="E166:I166"/>
    <mergeCell ref="B167:D167"/>
    <mergeCell ref="E167:I167"/>
    <mergeCell ref="B174:D174"/>
    <mergeCell ref="E174:I174"/>
    <mergeCell ref="B169:D169"/>
    <mergeCell ref="E169:I169"/>
    <mergeCell ref="B170:D170"/>
    <mergeCell ref="E170:I170"/>
    <mergeCell ref="B171:D171"/>
    <mergeCell ref="E171:I171"/>
    <mergeCell ref="B172:D172"/>
    <mergeCell ref="E172:I172"/>
    <mergeCell ref="B173:D173"/>
    <mergeCell ref="E173:I173"/>
    <mergeCell ref="B182:C182"/>
    <mergeCell ref="D182:F182"/>
    <mergeCell ref="B175:D175"/>
    <mergeCell ref="E175:I175"/>
    <mergeCell ref="B176:D176"/>
    <mergeCell ref="E176:I176"/>
    <mergeCell ref="A177:C177"/>
    <mergeCell ref="E177:F177"/>
    <mergeCell ref="D179:F179"/>
    <mergeCell ref="D180:F180"/>
    <mergeCell ref="B181:C181"/>
    <mergeCell ref="D181:F181"/>
    <mergeCell ref="B189:D189"/>
    <mergeCell ref="E189:I189"/>
    <mergeCell ref="A184:C184"/>
    <mergeCell ref="D184:E184"/>
    <mergeCell ref="F184:I184"/>
    <mergeCell ref="B185:D185"/>
    <mergeCell ref="E185:I185"/>
    <mergeCell ref="B186:D186"/>
    <mergeCell ref="E186:I186"/>
    <mergeCell ref="B187:D187"/>
    <mergeCell ref="E187:I187"/>
    <mergeCell ref="B188:D188"/>
    <mergeCell ref="E188:I188"/>
    <mergeCell ref="B195:D195"/>
    <mergeCell ref="E195:I195"/>
    <mergeCell ref="B190:D190"/>
    <mergeCell ref="E190:I190"/>
    <mergeCell ref="B191:D191"/>
    <mergeCell ref="E191:I191"/>
    <mergeCell ref="B192:D192"/>
    <mergeCell ref="E192:I192"/>
    <mergeCell ref="B193:D193"/>
    <mergeCell ref="E193:I193"/>
    <mergeCell ref="B194:D194"/>
    <mergeCell ref="E194:I194"/>
    <mergeCell ref="B196:D196"/>
    <mergeCell ref="E196:I196"/>
    <mergeCell ref="D204:F204"/>
    <mergeCell ref="B197:D197"/>
    <mergeCell ref="E197:I197"/>
    <mergeCell ref="B198:D198"/>
    <mergeCell ref="E198:I198"/>
    <mergeCell ref="B199:D199"/>
    <mergeCell ref="E199:I199"/>
    <mergeCell ref="B205:C205"/>
    <mergeCell ref="D205:F205"/>
    <mergeCell ref="A69:C69"/>
    <mergeCell ref="D69:E69"/>
    <mergeCell ref="F69:I69"/>
    <mergeCell ref="A200:C200"/>
    <mergeCell ref="E200:F200"/>
    <mergeCell ref="D202:F202"/>
    <mergeCell ref="D203:F203"/>
    <mergeCell ref="B204:C204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3">
    <dataValidation errorStyle="information" allowBlank="1" showErrorMessage="1" prompt="Izaberite titulu iz padajućeg izbornika ili ostavite prazno." error="Ponuđene titule temeljem Zakona o akademaskim i stručnim nazivima i akademskom stupnju." sqref="D133 D156 D87 D110 D179 D202"/>
    <dataValidation type="list" allowBlank="1" showInputMessage="1" showErrorMessage="1" sqref="B33:E34 B47:E58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41:I153 G95:I107 G118:I130 G187:I199 G164:I176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40:I140 G94:I94 G117:I117 G186:I186 G163:I163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85:F85 E108:F108 E131:F131 E154:F154 E177:F177 E200:F200"/>
    <dataValidation allowBlank="1" showInputMessage="1" showErrorMessage="1" promptTitle="NAZIV ŠŠD-a" prompt="IMENA ŠŠD-A MORAJU BITI RAZLIČITA. AKO SU ISTA, UZ IME DOPIŠITE I NAZIV MJESTA.&#10;PRIMJER: VIHOR&#10;VIHOR-RIJEKA" sqref="E25:E30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30">
      <formula1>0</formula1>
      <formula2>14</formula2>
    </dataValidation>
    <dataValidation type="list" allowBlank="1" showInputMessage="1" showErrorMessage="1" errorTitle="GREŠKA!" error="Unos u polje dozvoljen je samo iz padajućeg izbornika!" sqref="C25:D30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sport56</formula1>
    </dataValidation>
    <dataValidation type="list" allowBlank="1" showErrorMessage="1" errorTitle="Greška!" error="Upis dozvoljen samo kriz padajući izbornik!" sqref="D9:E9">
      <formula1>MAZGA</formula1>
    </dataValidation>
    <dataValidation allowBlank="1" showInputMessage="1" showErrorMessage="1" errorTitle="Greška!" error="Upis dozvoljen samo kriz padajući izbornik!" sqref="D10:E10"/>
    <dataValidation type="list" allowBlank="1" showInputMessage="1" showErrorMessage="1" errorTitle="Greška!" error="Upis dozvoljen samo kriz padajući izbornik!" sqref="D11:E11">
      <formula1>konk2</formula1>
    </dataValidation>
  </dataValidations>
  <printOptions/>
  <pageMargins left="0.75" right="0.56" top="0.54" bottom="1" header="0.28" footer="0.5"/>
  <pageSetup horizontalDpi="600" verticalDpi="600" orientation="portrait" paperSize="9" scale="55" r:id="rId4"/>
  <headerFooter alignWithMargins="0">
    <oddHeader>&amp;R&amp;D</oddHeader>
    <oddFooter>&amp;L&amp;8©Copyright HŠŠS 2011. Sva prava pridržana.&amp;R&amp;P</oddFooter>
  </headerFooter>
  <rowBreaks count="4" manualBreakCount="4">
    <brk id="34" max="9" man="1"/>
    <brk id="67" max="9" man="1"/>
    <brk id="113" max="9" man="1"/>
    <brk id="159" max="9" man="1"/>
  </rowBreaks>
  <colBreaks count="1" manualBreakCount="1">
    <brk id="9" max="20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D2">
      <selection activeCell="F79" sqref="F79:F220"/>
    </sheetView>
  </sheetViews>
  <sheetFormatPr defaultColWidth="9.140625" defaultRowHeight="12.75"/>
  <cols>
    <col min="1" max="1" width="103.140625" style="111" customWidth="1"/>
    <col min="2" max="2" width="99.57421875" style="111" customWidth="1"/>
    <col min="3" max="3" width="89.57421875" style="111" customWidth="1"/>
    <col min="4" max="4" width="68.57421875" style="111" customWidth="1"/>
    <col min="5" max="5" width="59.00390625" style="111" customWidth="1"/>
    <col min="6" max="6" width="133.7109375" style="111" customWidth="1"/>
    <col min="7" max="16384" width="9.140625" style="111" customWidth="1"/>
  </cols>
  <sheetData>
    <row r="1" spans="1:6" ht="12.75">
      <c r="A1" s="110" t="s">
        <v>544</v>
      </c>
      <c r="B1" s="110" t="s">
        <v>545</v>
      </c>
      <c r="C1" s="110" t="s">
        <v>546</v>
      </c>
      <c r="D1" s="110" t="s">
        <v>547</v>
      </c>
      <c r="E1" s="110" t="s">
        <v>548</v>
      </c>
      <c r="F1" s="110" t="s">
        <v>549</v>
      </c>
    </row>
    <row r="2" spans="2:6" ht="25.5">
      <c r="B2" s="113" t="s">
        <v>551</v>
      </c>
      <c r="C2" s="114" t="s">
        <v>552</v>
      </c>
      <c r="D2" s="115" t="s">
        <v>553</v>
      </c>
      <c r="F2" s="117" t="s">
        <v>555</v>
      </c>
    </row>
    <row r="3" spans="2:6" ht="25.5">
      <c r="B3" s="113" t="s">
        <v>557</v>
      </c>
      <c r="C3" s="114" t="s">
        <v>558</v>
      </c>
      <c r="D3" s="115" t="s">
        <v>559</v>
      </c>
      <c r="F3" s="117" t="s">
        <v>561</v>
      </c>
    </row>
    <row r="4" spans="2:6" ht="25.5">
      <c r="B4" s="113" t="s">
        <v>563</v>
      </c>
      <c r="C4" s="114" t="s">
        <v>564</v>
      </c>
      <c r="D4" s="115" t="s">
        <v>565</v>
      </c>
      <c r="F4" s="117" t="s">
        <v>567</v>
      </c>
    </row>
    <row r="5" spans="2:6" ht="25.5">
      <c r="B5" s="113" t="s">
        <v>569</v>
      </c>
      <c r="C5" s="114" t="s">
        <v>570</v>
      </c>
      <c r="D5" s="115" t="s">
        <v>571</v>
      </c>
      <c r="F5" s="117" t="s">
        <v>573</v>
      </c>
    </row>
    <row r="6" spans="2:6" ht="25.5">
      <c r="B6" s="113" t="s">
        <v>575</v>
      </c>
      <c r="C6" s="114" t="s">
        <v>576</v>
      </c>
      <c r="D6" s="115" t="s">
        <v>577</v>
      </c>
      <c r="F6" s="117" t="s">
        <v>579</v>
      </c>
    </row>
    <row r="7" spans="2:6" ht="25.5">
      <c r="B7" s="113" t="s">
        <v>581</v>
      </c>
      <c r="C7" s="114" t="s">
        <v>582</v>
      </c>
      <c r="D7" s="115" t="s">
        <v>583</v>
      </c>
      <c r="F7" s="117" t="s">
        <v>585</v>
      </c>
    </row>
    <row r="8" spans="2:6" ht="25.5">
      <c r="B8" s="113" t="s">
        <v>587</v>
      </c>
      <c r="C8" s="114" t="s">
        <v>588</v>
      </c>
      <c r="D8" s="115" t="s">
        <v>589</v>
      </c>
      <c r="F8" s="117" t="s">
        <v>591</v>
      </c>
    </row>
    <row r="9" spans="2:6" ht="25.5">
      <c r="B9" s="113" t="s">
        <v>593</v>
      </c>
      <c r="C9" s="114" t="s">
        <v>594</v>
      </c>
      <c r="D9" s="115" t="s">
        <v>595</v>
      </c>
      <c r="F9" s="117" t="s">
        <v>597</v>
      </c>
    </row>
    <row r="10" spans="2:6" ht="25.5">
      <c r="B10" s="113" t="s">
        <v>599</v>
      </c>
      <c r="C10" s="114" t="s">
        <v>600</v>
      </c>
      <c r="D10" s="115" t="s">
        <v>601</v>
      </c>
      <c r="F10" s="117" t="s">
        <v>603</v>
      </c>
    </row>
    <row r="11" spans="2:6" ht="25.5">
      <c r="B11" s="113" t="s">
        <v>605</v>
      </c>
      <c r="C11" s="114" t="s">
        <v>606</v>
      </c>
      <c r="D11" s="115" t="s">
        <v>607</v>
      </c>
      <c r="F11" s="117" t="s">
        <v>609</v>
      </c>
    </row>
    <row r="12" spans="2:6" ht="12.75">
      <c r="B12" s="113" t="s">
        <v>611</v>
      </c>
      <c r="C12" s="114" t="s">
        <v>612</v>
      </c>
      <c r="D12" s="115" t="s">
        <v>613</v>
      </c>
      <c r="F12" s="117" t="s">
        <v>615</v>
      </c>
    </row>
    <row r="13" spans="2:6" ht="12.75">
      <c r="B13" s="113" t="s">
        <v>617</v>
      </c>
      <c r="C13" s="114" t="s">
        <v>618</v>
      </c>
      <c r="D13" s="115" t="s">
        <v>619</v>
      </c>
      <c r="F13" s="117" t="s">
        <v>621</v>
      </c>
    </row>
    <row r="14" spans="2:6" ht="25.5">
      <c r="B14" s="113" t="s">
        <v>623</v>
      </c>
      <c r="C14" s="114" t="s">
        <v>624</v>
      </c>
      <c r="D14" s="115" t="s">
        <v>625</v>
      </c>
      <c r="F14" s="117" t="s">
        <v>627</v>
      </c>
    </row>
    <row r="15" spans="2:6" ht="25.5">
      <c r="B15" s="113" t="s">
        <v>629</v>
      </c>
      <c r="C15" s="114" t="s">
        <v>630</v>
      </c>
      <c r="D15" s="115" t="s">
        <v>631</v>
      </c>
      <c r="F15" s="117" t="s">
        <v>633</v>
      </c>
    </row>
    <row r="16" spans="2:6" ht="25.5">
      <c r="B16" s="113" t="s">
        <v>635</v>
      </c>
      <c r="C16" s="114" t="s">
        <v>636</v>
      </c>
      <c r="D16" s="115" t="s">
        <v>637</v>
      </c>
      <c r="F16" s="117" t="s">
        <v>639</v>
      </c>
    </row>
    <row r="17" spans="2:6" ht="25.5">
      <c r="B17" s="113" t="s">
        <v>641</v>
      </c>
      <c r="C17" s="114" t="s">
        <v>642</v>
      </c>
      <c r="D17" s="115" t="s">
        <v>643</v>
      </c>
      <c r="F17" s="117" t="s">
        <v>645</v>
      </c>
    </row>
    <row r="18" spans="2:6" ht="25.5">
      <c r="B18" s="113" t="s">
        <v>647</v>
      </c>
      <c r="C18" s="114" t="s">
        <v>648</v>
      </c>
      <c r="D18" s="115" t="s">
        <v>649</v>
      </c>
      <c r="F18" s="117" t="s">
        <v>651</v>
      </c>
    </row>
    <row r="19" spans="2:6" ht="25.5">
      <c r="B19" s="113" t="s">
        <v>653</v>
      </c>
      <c r="C19" s="114" t="s">
        <v>654</v>
      </c>
      <c r="D19" s="115" t="s">
        <v>655</v>
      </c>
      <c r="F19" s="117" t="s">
        <v>657</v>
      </c>
    </row>
    <row r="20" spans="2:6" ht="25.5">
      <c r="B20" s="113" t="s">
        <v>659</v>
      </c>
      <c r="C20" s="114" t="s">
        <v>660</v>
      </c>
      <c r="D20" s="115" t="s">
        <v>661</v>
      </c>
      <c r="F20" s="117" t="s">
        <v>663</v>
      </c>
    </row>
    <row r="21" spans="2:6" ht="25.5">
      <c r="B21" s="113" t="s">
        <v>665</v>
      </c>
      <c r="C21" s="114" t="s">
        <v>666</v>
      </c>
      <c r="D21" s="115" t="s">
        <v>667</v>
      </c>
      <c r="F21" s="117" t="s">
        <v>669</v>
      </c>
    </row>
    <row r="22" spans="2:6" ht="12.75">
      <c r="B22" s="113" t="s">
        <v>671</v>
      </c>
      <c r="C22" s="114" t="s">
        <v>672</v>
      </c>
      <c r="D22" s="115" t="s">
        <v>673</v>
      </c>
      <c r="F22" s="117" t="s">
        <v>675</v>
      </c>
    </row>
    <row r="23" spans="2:6" ht="25.5">
      <c r="B23" s="113" t="s">
        <v>677</v>
      </c>
      <c r="C23" s="114" t="s">
        <v>678</v>
      </c>
      <c r="D23" s="115" t="s">
        <v>679</v>
      </c>
      <c r="F23" s="117" t="s">
        <v>681</v>
      </c>
    </row>
    <row r="24" spans="2:6" ht="25.5">
      <c r="B24" s="113" t="s">
        <v>683</v>
      </c>
      <c r="C24" s="114" t="s">
        <v>684</v>
      </c>
      <c r="D24" s="115" t="s">
        <v>685</v>
      </c>
      <c r="F24" s="117" t="s">
        <v>687</v>
      </c>
    </row>
    <row r="25" spans="2:6" ht="25.5">
      <c r="B25" s="113" t="s">
        <v>689</v>
      </c>
      <c r="C25" s="114" t="s">
        <v>690</v>
      </c>
      <c r="D25" s="115" t="s">
        <v>691</v>
      </c>
      <c r="F25" s="117" t="s">
        <v>693</v>
      </c>
    </row>
    <row r="26" spans="2:6" ht="12.75">
      <c r="B26" s="113" t="s">
        <v>695</v>
      </c>
      <c r="C26" s="114" t="s">
        <v>696</v>
      </c>
      <c r="D26" s="115" t="s">
        <v>697</v>
      </c>
      <c r="F26" s="117" t="s">
        <v>699</v>
      </c>
    </row>
    <row r="27" spans="2:6" ht="12.75">
      <c r="B27" s="113" t="s">
        <v>701</v>
      </c>
      <c r="C27" s="114" t="s">
        <v>702</v>
      </c>
      <c r="D27" s="115" t="s">
        <v>27</v>
      </c>
      <c r="F27" s="117" t="s">
        <v>704</v>
      </c>
    </row>
    <row r="28" spans="2:6" ht="12.75">
      <c r="B28" s="113" t="s">
        <v>1</v>
      </c>
      <c r="C28" s="114" t="s">
        <v>2</v>
      </c>
      <c r="D28" s="115" t="s">
        <v>30</v>
      </c>
      <c r="F28" s="117" t="s">
        <v>4</v>
      </c>
    </row>
    <row r="29" spans="1:6" ht="12.75">
      <c r="A29" s="118"/>
      <c r="B29" s="119" t="s">
        <v>5</v>
      </c>
      <c r="C29" s="114" t="s">
        <v>6</v>
      </c>
      <c r="D29" s="115" t="s">
        <v>33</v>
      </c>
      <c r="F29" s="117" t="s">
        <v>8</v>
      </c>
    </row>
    <row r="30" spans="1:6" ht="12.75">
      <c r="A30" s="118"/>
      <c r="B30" s="119" t="s">
        <v>9</v>
      </c>
      <c r="C30" s="114" t="s">
        <v>10</v>
      </c>
      <c r="D30" s="115" t="s">
        <v>36</v>
      </c>
      <c r="F30" s="117" t="s">
        <v>12</v>
      </c>
    </row>
    <row r="31" spans="1:6" ht="25.5">
      <c r="A31" s="118"/>
      <c r="B31" s="119" t="s">
        <v>13</v>
      </c>
      <c r="C31" s="114" t="s">
        <v>14</v>
      </c>
      <c r="D31" s="115" t="s">
        <v>39</v>
      </c>
      <c r="F31" s="117" t="s">
        <v>16</v>
      </c>
    </row>
    <row r="32" spans="1:6" ht="12.75">
      <c r="A32" s="118"/>
      <c r="B32" s="119" t="s">
        <v>17</v>
      </c>
      <c r="C32" s="114" t="s">
        <v>18</v>
      </c>
      <c r="D32" s="115" t="s">
        <v>42</v>
      </c>
      <c r="F32" s="117" t="s">
        <v>20</v>
      </c>
    </row>
    <row r="33" spans="1:6" ht="12.75">
      <c r="A33" s="118"/>
      <c r="B33" s="119" t="s">
        <v>21</v>
      </c>
      <c r="C33" s="114" t="s">
        <v>81</v>
      </c>
      <c r="D33" s="115" t="s">
        <v>45</v>
      </c>
      <c r="F33" s="117" t="s">
        <v>23</v>
      </c>
    </row>
    <row r="34" spans="1:6" ht="25.5">
      <c r="A34" s="118"/>
      <c r="B34" s="119" t="s">
        <v>24</v>
      </c>
      <c r="C34" s="114" t="s">
        <v>87</v>
      </c>
      <c r="D34" s="115" t="s">
        <v>49</v>
      </c>
      <c r="F34" s="117" t="s">
        <v>26</v>
      </c>
    </row>
    <row r="35" spans="1:6" ht="12.75">
      <c r="A35" s="118"/>
      <c r="B35" s="113" t="s">
        <v>65</v>
      </c>
      <c r="C35" s="114" t="s">
        <v>92</v>
      </c>
      <c r="D35" s="115" t="s">
        <v>53</v>
      </c>
      <c r="F35" s="117" t="s">
        <v>29</v>
      </c>
    </row>
    <row r="36" spans="1:6" ht="25.5">
      <c r="A36" s="118"/>
      <c r="B36" s="113" t="s">
        <v>70</v>
      </c>
      <c r="C36" s="114" t="s">
        <v>97</v>
      </c>
      <c r="D36" s="115" t="s">
        <v>57</v>
      </c>
      <c r="F36" s="117" t="s">
        <v>32</v>
      </c>
    </row>
    <row r="37" spans="1:6" ht="12.75">
      <c r="A37" s="118"/>
      <c r="B37" s="113" t="s">
        <v>75</v>
      </c>
      <c r="C37" s="114" t="s">
        <v>102</v>
      </c>
      <c r="D37" s="115" t="s">
        <v>61</v>
      </c>
      <c r="F37" s="117" t="s">
        <v>35</v>
      </c>
    </row>
    <row r="38" spans="1:6" ht="12.75">
      <c r="A38" s="118"/>
      <c r="B38" s="113" t="s">
        <v>80</v>
      </c>
      <c r="C38" s="114" t="s">
        <v>107</v>
      </c>
      <c r="D38" s="115" t="s">
        <v>66</v>
      </c>
      <c r="F38" s="117" t="s">
        <v>38</v>
      </c>
    </row>
    <row r="39" spans="1:6" ht="25.5">
      <c r="A39" s="118"/>
      <c r="B39" s="113" t="s">
        <v>86</v>
      </c>
      <c r="C39" s="114" t="s">
        <v>1024</v>
      </c>
      <c r="D39" s="115" t="s">
        <v>71</v>
      </c>
      <c r="F39" s="117" t="s">
        <v>41</v>
      </c>
    </row>
    <row r="40" spans="1:6" ht="12.75">
      <c r="A40" s="118"/>
      <c r="B40" s="113" t="s">
        <v>91</v>
      </c>
      <c r="C40" s="114" t="s">
        <v>1029</v>
      </c>
      <c r="D40" s="115" t="s">
        <v>76</v>
      </c>
      <c r="F40" s="117" t="s">
        <v>44</v>
      </c>
    </row>
    <row r="41" spans="1:6" ht="25.5">
      <c r="A41" s="118"/>
      <c r="B41" s="113" t="s">
        <v>96</v>
      </c>
      <c r="C41" s="114" t="s">
        <v>1034</v>
      </c>
      <c r="D41" s="115" t="s">
        <v>82</v>
      </c>
      <c r="F41" s="117" t="s">
        <v>47</v>
      </c>
    </row>
    <row r="42" spans="2:6" ht="12.75">
      <c r="B42" s="113" t="s">
        <v>101</v>
      </c>
      <c r="C42" s="114" t="s">
        <v>1039</v>
      </c>
      <c r="D42" s="115" t="s">
        <v>88</v>
      </c>
      <c r="F42" s="117" t="s">
        <v>51</v>
      </c>
    </row>
    <row r="43" spans="2:6" ht="12.75">
      <c r="B43" s="113" t="s">
        <v>106</v>
      </c>
      <c r="C43" s="114" t="s">
        <v>1044</v>
      </c>
      <c r="D43" s="115" t="s">
        <v>93</v>
      </c>
      <c r="F43" s="117" t="s">
        <v>55</v>
      </c>
    </row>
    <row r="44" spans="2:6" ht="12.75">
      <c r="B44" s="113" t="s">
        <v>1023</v>
      </c>
      <c r="C44" s="114" t="s">
        <v>1049</v>
      </c>
      <c r="D44" s="115" t="s">
        <v>98</v>
      </c>
      <c r="F44" s="117" t="s">
        <v>59</v>
      </c>
    </row>
    <row r="45" spans="2:6" ht="12.75">
      <c r="B45" s="113" t="s">
        <v>1028</v>
      </c>
      <c r="C45" s="114" t="s">
        <v>1054</v>
      </c>
      <c r="D45" s="115" t="s">
        <v>103</v>
      </c>
      <c r="F45" s="117" t="s">
        <v>63</v>
      </c>
    </row>
    <row r="46" spans="2:6" ht="25.5">
      <c r="B46" s="113" t="s">
        <v>1033</v>
      </c>
      <c r="C46" s="114" t="s">
        <v>1059</v>
      </c>
      <c r="D46" s="115" t="s">
        <v>108</v>
      </c>
      <c r="F46" s="117" t="s">
        <v>68</v>
      </c>
    </row>
    <row r="47" spans="2:6" ht="12.75">
      <c r="B47" s="113" t="s">
        <v>1038</v>
      </c>
      <c r="C47" s="114" t="s">
        <v>1064</v>
      </c>
      <c r="D47" s="115" t="s">
        <v>1025</v>
      </c>
      <c r="F47" s="117" t="s">
        <v>73</v>
      </c>
    </row>
    <row r="48" spans="2:6" ht="25.5">
      <c r="B48" s="113" t="s">
        <v>1043</v>
      </c>
      <c r="C48" s="114" t="s">
        <v>1069</v>
      </c>
      <c r="D48" s="115" t="s">
        <v>1030</v>
      </c>
      <c r="F48" s="117" t="s">
        <v>78</v>
      </c>
    </row>
    <row r="49" spans="2:6" ht="25.5">
      <c r="B49" s="113" t="s">
        <v>1048</v>
      </c>
      <c r="C49" s="114" t="s">
        <v>1074</v>
      </c>
      <c r="D49" s="115" t="s">
        <v>1035</v>
      </c>
      <c r="F49" s="117" t="s">
        <v>84</v>
      </c>
    </row>
    <row r="50" spans="2:6" ht="12.75">
      <c r="B50" s="113" t="s">
        <v>1053</v>
      </c>
      <c r="C50" s="114" t="s">
        <v>1079</v>
      </c>
      <c r="D50" s="115" t="s">
        <v>1040</v>
      </c>
      <c r="F50" s="117" t="s">
        <v>1115</v>
      </c>
    </row>
    <row r="51" spans="2:6" ht="12.75">
      <c r="B51" s="113" t="s">
        <v>1058</v>
      </c>
      <c r="C51" s="114" t="s">
        <v>1083</v>
      </c>
      <c r="D51" s="115" t="s">
        <v>1045</v>
      </c>
      <c r="F51" s="117" t="s">
        <v>1121</v>
      </c>
    </row>
    <row r="52" spans="2:6" ht="12.75">
      <c r="B52" s="113" t="s">
        <v>1063</v>
      </c>
      <c r="C52" s="114" t="s">
        <v>1087</v>
      </c>
      <c r="D52" s="115" t="s">
        <v>1050</v>
      </c>
      <c r="F52" s="117" t="s">
        <v>1126</v>
      </c>
    </row>
    <row r="53" spans="2:6" ht="12.75">
      <c r="B53" s="113" t="s">
        <v>1068</v>
      </c>
      <c r="C53" s="114" t="s">
        <v>1091</v>
      </c>
      <c r="D53" s="115" t="s">
        <v>1055</v>
      </c>
      <c r="F53" s="117" t="s">
        <v>1131</v>
      </c>
    </row>
    <row r="54" spans="2:6" ht="25.5">
      <c r="B54" s="113" t="s">
        <v>1073</v>
      </c>
      <c r="C54" s="114" t="s">
        <v>1095</v>
      </c>
      <c r="D54" s="115" t="s">
        <v>1060</v>
      </c>
      <c r="F54" s="117" t="s">
        <v>1136</v>
      </c>
    </row>
    <row r="55" spans="2:6" ht="12.75">
      <c r="B55" s="113" t="s">
        <v>1078</v>
      </c>
      <c r="C55" s="114" t="s">
        <v>1099</v>
      </c>
      <c r="D55" s="115" t="s">
        <v>1065</v>
      </c>
      <c r="F55" s="117" t="s">
        <v>1141</v>
      </c>
    </row>
    <row r="56" spans="2:6" ht="12.75">
      <c r="B56" s="113" t="s">
        <v>1082</v>
      </c>
      <c r="C56" s="114" t="s">
        <v>1103</v>
      </c>
      <c r="D56" s="115" t="s">
        <v>1070</v>
      </c>
      <c r="F56" s="117" t="s">
        <v>1146</v>
      </c>
    </row>
    <row r="57" spans="2:6" ht="25.5">
      <c r="B57" s="113" t="s">
        <v>1086</v>
      </c>
      <c r="C57" s="114" t="s">
        <v>1107</v>
      </c>
      <c r="D57" s="115" t="s">
        <v>1075</v>
      </c>
      <c r="F57" s="117" t="s">
        <v>1151</v>
      </c>
    </row>
    <row r="58" spans="2:6" ht="25.5">
      <c r="B58" s="113" t="s">
        <v>1090</v>
      </c>
      <c r="C58" s="114" t="s">
        <v>1112</v>
      </c>
      <c r="D58" s="115" t="s">
        <v>1108</v>
      </c>
      <c r="F58" s="117" t="s">
        <v>1156</v>
      </c>
    </row>
    <row r="59" spans="2:6" ht="12.75">
      <c r="B59" s="113" t="s">
        <v>1094</v>
      </c>
      <c r="C59" s="114" t="s">
        <v>1118</v>
      </c>
      <c r="D59" s="115" t="s">
        <v>1113</v>
      </c>
      <c r="F59" s="117" t="s">
        <v>1161</v>
      </c>
    </row>
    <row r="60" spans="2:6" ht="12.75">
      <c r="B60" s="113" t="s">
        <v>1098</v>
      </c>
      <c r="C60" s="114" t="s">
        <v>1123</v>
      </c>
      <c r="D60" s="115" t="s">
        <v>1119</v>
      </c>
      <c r="F60" s="117" t="s">
        <v>1166</v>
      </c>
    </row>
    <row r="61" spans="2:6" ht="12.75">
      <c r="B61" s="113" t="s">
        <v>1102</v>
      </c>
      <c r="C61" s="114" t="s">
        <v>1128</v>
      </c>
      <c r="D61" s="115" t="s">
        <v>1124</v>
      </c>
      <c r="F61" s="117" t="s">
        <v>1171</v>
      </c>
    </row>
    <row r="62" spans="2:6" ht="12.75">
      <c r="B62" s="113" t="s">
        <v>1106</v>
      </c>
      <c r="C62" s="114" t="s">
        <v>1133</v>
      </c>
      <c r="D62" s="115" t="s">
        <v>1129</v>
      </c>
      <c r="F62" s="117" t="s">
        <v>202</v>
      </c>
    </row>
    <row r="63" spans="2:6" ht="12.75">
      <c r="B63" s="113" t="s">
        <v>1111</v>
      </c>
      <c r="C63" s="114" t="s">
        <v>1138</v>
      </c>
      <c r="D63" s="115" t="s">
        <v>1134</v>
      </c>
      <c r="F63" s="117" t="s">
        <v>208</v>
      </c>
    </row>
    <row r="64" spans="2:6" ht="12.75">
      <c r="B64" s="113" t="s">
        <v>1117</v>
      </c>
      <c r="C64" s="114" t="s">
        <v>1143</v>
      </c>
      <c r="D64" s="115" t="s">
        <v>1139</v>
      </c>
      <c r="F64" s="117" t="s">
        <v>214</v>
      </c>
    </row>
    <row r="65" spans="2:6" ht="12.75">
      <c r="B65" s="119" t="s">
        <v>1122</v>
      </c>
      <c r="C65" s="114" t="s">
        <v>1148</v>
      </c>
      <c r="D65" s="115" t="s">
        <v>1144</v>
      </c>
      <c r="F65" s="117" t="s">
        <v>220</v>
      </c>
    </row>
    <row r="66" spans="2:6" ht="12.75">
      <c r="B66" s="119" t="s">
        <v>1127</v>
      </c>
      <c r="C66" s="114" t="s">
        <v>1153</v>
      </c>
      <c r="D66" s="115" t="s">
        <v>1149</v>
      </c>
      <c r="F66" s="117" t="s">
        <v>226</v>
      </c>
    </row>
    <row r="67" spans="2:6" ht="12.75">
      <c r="B67" s="119" t="s">
        <v>1132</v>
      </c>
      <c r="C67" s="114" t="s">
        <v>1158</v>
      </c>
      <c r="D67" s="115" t="s">
        <v>1154</v>
      </c>
      <c r="F67" s="117" t="s">
        <v>232</v>
      </c>
    </row>
    <row r="68" spans="2:6" ht="12.75">
      <c r="B68" s="119" t="s">
        <v>1137</v>
      </c>
      <c r="C68" s="114" t="s">
        <v>1163</v>
      </c>
      <c r="D68" s="115" t="s">
        <v>1159</v>
      </c>
      <c r="F68" s="117" t="s">
        <v>238</v>
      </c>
    </row>
    <row r="69" spans="2:6" ht="25.5">
      <c r="B69" s="119" t="s">
        <v>1142</v>
      </c>
      <c r="C69" s="114" t="s">
        <v>1168</v>
      </c>
      <c r="D69" s="115" t="s">
        <v>1164</v>
      </c>
      <c r="F69" s="117" t="s">
        <v>244</v>
      </c>
    </row>
    <row r="70" spans="2:6" ht="12.75">
      <c r="B70" s="119" t="s">
        <v>1147</v>
      </c>
      <c r="C70" s="114" t="s">
        <v>1174</v>
      </c>
      <c r="D70" s="115" t="s">
        <v>1169</v>
      </c>
      <c r="F70" s="117" t="s">
        <v>250</v>
      </c>
    </row>
    <row r="71" spans="2:6" ht="12.75">
      <c r="B71" s="119" t="s">
        <v>1152</v>
      </c>
      <c r="C71" s="114" t="s">
        <v>205</v>
      </c>
      <c r="D71" s="115" t="s">
        <v>1175</v>
      </c>
      <c r="F71" s="117" t="s">
        <v>256</v>
      </c>
    </row>
    <row r="72" spans="2:6" ht="12.75">
      <c r="B72" s="119" t="s">
        <v>1157</v>
      </c>
      <c r="C72" s="114" t="s">
        <v>211</v>
      </c>
      <c r="D72" s="115" t="s">
        <v>206</v>
      </c>
      <c r="F72" s="117" t="s">
        <v>262</v>
      </c>
    </row>
    <row r="73" spans="2:6" ht="12.75">
      <c r="B73" s="119" t="s">
        <v>1162</v>
      </c>
      <c r="C73" s="114" t="s">
        <v>217</v>
      </c>
      <c r="D73" s="115" t="s">
        <v>212</v>
      </c>
      <c r="F73" s="117" t="s">
        <v>268</v>
      </c>
    </row>
    <row r="74" spans="2:6" ht="12.75">
      <c r="B74" s="119" t="s">
        <v>1167</v>
      </c>
      <c r="C74" s="114" t="s">
        <v>223</v>
      </c>
      <c r="D74" s="115" t="s">
        <v>218</v>
      </c>
      <c r="F74" s="117" t="s">
        <v>274</v>
      </c>
    </row>
    <row r="75" spans="2:6" ht="12.75">
      <c r="B75" s="113" t="s">
        <v>1173</v>
      </c>
      <c r="C75" s="114" t="s">
        <v>229</v>
      </c>
      <c r="D75" s="115" t="s">
        <v>224</v>
      </c>
      <c r="F75" s="117" t="s">
        <v>280</v>
      </c>
    </row>
    <row r="76" spans="1:6" ht="12.75">
      <c r="A76" s="118"/>
      <c r="B76" s="113" t="s">
        <v>204</v>
      </c>
      <c r="C76" s="114" t="s">
        <v>235</v>
      </c>
      <c r="D76" s="115" t="s">
        <v>230</v>
      </c>
      <c r="F76" s="117" t="s">
        <v>286</v>
      </c>
    </row>
    <row r="77" spans="1:6" ht="12.75">
      <c r="A77" s="118"/>
      <c r="B77" s="113" t="s">
        <v>210</v>
      </c>
      <c r="C77" s="114" t="s">
        <v>241</v>
      </c>
      <c r="D77" s="115" t="s">
        <v>236</v>
      </c>
      <c r="F77" s="117" t="s">
        <v>292</v>
      </c>
    </row>
    <row r="78" spans="1:6" ht="12.75">
      <c r="A78" s="118"/>
      <c r="B78" s="113" t="s">
        <v>216</v>
      </c>
      <c r="C78" s="114" t="s">
        <v>247</v>
      </c>
      <c r="D78" s="115" t="s">
        <v>242</v>
      </c>
      <c r="F78" s="117" t="s">
        <v>298</v>
      </c>
    </row>
    <row r="79" spans="1:6" ht="12.75">
      <c r="A79" s="118"/>
      <c r="B79" s="113" t="s">
        <v>222</v>
      </c>
      <c r="C79" s="114" t="s">
        <v>253</v>
      </c>
      <c r="D79" s="115" t="s">
        <v>248</v>
      </c>
      <c r="F79" s="117" t="s">
        <v>815</v>
      </c>
    </row>
    <row r="80" spans="1:6" ht="12.75">
      <c r="A80" s="118"/>
      <c r="B80" s="113" t="s">
        <v>228</v>
      </c>
      <c r="C80" s="114" t="s">
        <v>259</v>
      </c>
      <c r="D80" s="115" t="s">
        <v>254</v>
      </c>
      <c r="F80" s="117" t="s">
        <v>819</v>
      </c>
    </row>
    <row r="81" spans="1:6" ht="12.75">
      <c r="A81" s="118"/>
      <c r="B81" s="113" t="s">
        <v>234</v>
      </c>
      <c r="C81" s="114" t="s">
        <v>265</v>
      </c>
      <c r="D81" s="115" t="s">
        <v>260</v>
      </c>
      <c r="F81" s="117" t="s">
        <v>823</v>
      </c>
    </row>
    <row r="82" spans="1:6" ht="12.75">
      <c r="A82" s="118"/>
      <c r="B82" s="113" t="s">
        <v>240</v>
      </c>
      <c r="C82" s="114" t="s">
        <v>271</v>
      </c>
      <c r="D82" s="115" t="s">
        <v>266</v>
      </c>
      <c r="F82" s="117" t="s">
        <v>827</v>
      </c>
    </row>
    <row r="83" spans="1:6" ht="25.5">
      <c r="A83" s="118"/>
      <c r="B83" s="113" t="s">
        <v>246</v>
      </c>
      <c r="C83" s="114" t="s">
        <v>277</v>
      </c>
      <c r="D83" s="115" t="s">
        <v>272</v>
      </c>
      <c r="F83" s="117" t="s">
        <v>831</v>
      </c>
    </row>
    <row r="84" spans="1:6" ht="12.75">
      <c r="A84" s="118"/>
      <c r="B84" s="113" t="s">
        <v>252</v>
      </c>
      <c r="C84" s="114" t="s">
        <v>283</v>
      </c>
      <c r="D84" s="115" t="s">
        <v>278</v>
      </c>
      <c r="F84" s="117" t="s">
        <v>835</v>
      </c>
    </row>
    <row r="85" spans="1:6" ht="12.75">
      <c r="A85" s="118"/>
      <c r="B85" s="113" t="s">
        <v>258</v>
      </c>
      <c r="C85" s="114" t="s">
        <v>289</v>
      </c>
      <c r="D85" s="115" t="s">
        <v>284</v>
      </c>
      <c r="F85" s="117" t="s">
        <v>839</v>
      </c>
    </row>
    <row r="86" spans="2:6" ht="12.75">
      <c r="B86" s="113" t="s">
        <v>264</v>
      </c>
      <c r="C86" s="114" t="s">
        <v>295</v>
      </c>
      <c r="D86" s="115" t="s">
        <v>290</v>
      </c>
      <c r="F86" s="117" t="s">
        <v>842</v>
      </c>
    </row>
    <row r="87" spans="2:6" ht="25.5">
      <c r="B87" s="113" t="s">
        <v>270</v>
      </c>
      <c r="C87" s="114" t="s">
        <v>301</v>
      </c>
      <c r="D87" s="115" t="s">
        <v>296</v>
      </c>
      <c r="F87" s="117" t="s">
        <v>846</v>
      </c>
    </row>
    <row r="88" spans="2:6" ht="25.5">
      <c r="B88" s="113" t="s">
        <v>276</v>
      </c>
      <c r="C88" s="114" t="s">
        <v>306</v>
      </c>
      <c r="D88" s="115" t="s">
        <v>302</v>
      </c>
      <c r="F88" s="117" t="s">
        <v>850</v>
      </c>
    </row>
    <row r="89" spans="2:6" ht="12.75">
      <c r="B89" s="113" t="s">
        <v>282</v>
      </c>
      <c r="C89" s="114" t="s">
        <v>311</v>
      </c>
      <c r="D89" s="115" t="s">
        <v>307</v>
      </c>
      <c r="F89" s="117" t="s">
        <v>853</v>
      </c>
    </row>
    <row r="90" spans="2:6" ht="12.75">
      <c r="B90" s="113" t="s">
        <v>288</v>
      </c>
      <c r="C90" s="114" t="s">
        <v>316</v>
      </c>
      <c r="D90" s="115" t="s">
        <v>312</v>
      </c>
      <c r="F90" s="117" t="s">
        <v>856</v>
      </c>
    </row>
    <row r="91" spans="2:6" ht="12.75">
      <c r="B91" s="113" t="s">
        <v>294</v>
      </c>
      <c r="C91" s="114" t="s">
        <v>321</v>
      </c>
      <c r="D91" s="115" t="s">
        <v>317</v>
      </c>
      <c r="F91" s="117" t="s">
        <v>859</v>
      </c>
    </row>
    <row r="92" spans="2:6" ht="25.5">
      <c r="B92" s="113" t="s">
        <v>300</v>
      </c>
      <c r="C92" s="114" t="s">
        <v>326</v>
      </c>
      <c r="D92" s="115" t="s">
        <v>322</v>
      </c>
      <c r="F92" s="117" t="s">
        <v>862</v>
      </c>
    </row>
    <row r="93" spans="2:6" ht="12.75">
      <c r="B93" s="113" t="s">
        <v>305</v>
      </c>
      <c r="C93" s="114" t="s">
        <v>331</v>
      </c>
      <c r="D93" s="115" t="s">
        <v>327</v>
      </c>
      <c r="F93" s="117" t="s">
        <v>865</v>
      </c>
    </row>
    <row r="94" spans="2:6" ht="12.75">
      <c r="B94" s="113" t="s">
        <v>310</v>
      </c>
      <c r="C94" s="114" t="s">
        <v>336</v>
      </c>
      <c r="D94" s="115" t="s">
        <v>332</v>
      </c>
      <c r="F94" s="117" t="s">
        <v>868</v>
      </c>
    </row>
    <row r="95" spans="2:6" ht="12.75">
      <c r="B95" s="113" t="s">
        <v>315</v>
      </c>
      <c r="C95" s="114" t="s">
        <v>341</v>
      </c>
      <c r="D95" s="115" t="s">
        <v>337</v>
      </c>
      <c r="F95" s="117" t="s">
        <v>871</v>
      </c>
    </row>
    <row r="96" spans="2:6" ht="12.75">
      <c r="B96" s="113" t="s">
        <v>320</v>
      </c>
      <c r="C96" s="114" t="s">
        <v>346</v>
      </c>
      <c r="D96" s="115" t="s">
        <v>342</v>
      </c>
      <c r="F96" s="117" t="s">
        <v>874</v>
      </c>
    </row>
    <row r="97" spans="2:6" ht="12.75">
      <c r="B97" s="113" t="s">
        <v>325</v>
      </c>
      <c r="C97" s="114" t="s">
        <v>351</v>
      </c>
      <c r="D97" s="115" t="s">
        <v>347</v>
      </c>
      <c r="F97" s="117" t="s">
        <v>877</v>
      </c>
    </row>
    <row r="98" spans="2:6" ht="12.75">
      <c r="B98" s="113" t="s">
        <v>330</v>
      </c>
      <c r="C98" s="114" t="s">
        <v>356</v>
      </c>
      <c r="D98" s="115" t="s">
        <v>352</v>
      </c>
      <c r="F98" s="117" t="s">
        <v>880</v>
      </c>
    </row>
    <row r="99" spans="2:6" ht="25.5">
      <c r="B99" s="113" t="s">
        <v>335</v>
      </c>
      <c r="C99" s="114" t="s">
        <v>360</v>
      </c>
      <c r="D99" s="112" t="s">
        <v>550</v>
      </c>
      <c r="F99" s="117" t="s">
        <v>883</v>
      </c>
    </row>
    <row r="100" spans="2:6" ht="25.5">
      <c r="B100" s="113" t="s">
        <v>340</v>
      </c>
      <c r="C100" s="114" t="s">
        <v>363</v>
      </c>
      <c r="D100" s="112" t="s">
        <v>556</v>
      </c>
      <c r="F100" s="117" t="s">
        <v>886</v>
      </c>
    </row>
    <row r="101" spans="2:6" ht="25.5">
      <c r="B101" s="113" t="s">
        <v>345</v>
      </c>
      <c r="C101" s="114" t="s">
        <v>366</v>
      </c>
      <c r="D101" s="112" t="s">
        <v>562</v>
      </c>
      <c r="F101" s="117" t="s">
        <v>889</v>
      </c>
    </row>
    <row r="102" spans="2:6" ht="25.5">
      <c r="B102" s="113" t="s">
        <v>350</v>
      </c>
      <c r="C102" s="114" t="s">
        <v>370</v>
      </c>
      <c r="D102" s="112" t="s">
        <v>568</v>
      </c>
      <c r="F102" s="117" t="s">
        <v>891</v>
      </c>
    </row>
    <row r="103" spans="2:6" ht="25.5">
      <c r="B103" s="113" t="s">
        <v>355</v>
      </c>
      <c r="C103" s="114" t="s">
        <v>374</v>
      </c>
      <c r="D103" s="112" t="s">
        <v>574</v>
      </c>
      <c r="F103" s="117" t="s">
        <v>893</v>
      </c>
    </row>
    <row r="104" spans="2:6" ht="12.75">
      <c r="B104" s="113" t="s">
        <v>359</v>
      </c>
      <c r="C104" s="114" t="s">
        <v>378</v>
      </c>
      <c r="D104" s="112" t="s">
        <v>580</v>
      </c>
      <c r="F104" s="117" t="s">
        <v>895</v>
      </c>
    </row>
    <row r="105" spans="2:6" ht="25.5">
      <c r="B105" s="115" t="s">
        <v>795</v>
      </c>
      <c r="C105" s="114" t="s">
        <v>381</v>
      </c>
      <c r="D105" s="112" t="s">
        <v>586</v>
      </c>
      <c r="F105" s="117" t="s">
        <v>897</v>
      </c>
    </row>
    <row r="106" spans="2:6" ht="38.25">
      <c r="B106" s="115" t="s">
        <v>798</v>
      </c>
      <c r="C106" s="114" t="s">
        <v>384</v>
      </c>
      <c r="D106" s="112" t="s">
        <v>592</v>
      </c>
      <c r="F106" s="117" t="s">
        <v>899</v>
      </c>
    </row>
    <row r="107" spans="2:6" ht="25.5">
      <c r="B107" s="115" t="s">
        <v>801</v>
      </c>
      <c r="C107" s="114" t="s">
        <v>386</v>
      </c>
      <c r="D107" s="112" t="s">
        <v>598</v>
      </c>
      <c r="F107" s="117" t="s">
        <v>901</v>
      </c>
    </row>
    <row r="108" spans="2:6" ht="25.5">
      <c r="B108" s="115" t="s">
        <v>803</v>
      </c>
      <c r="C108" s="114" t="s">
        <v>388</v>
      </c>
      <c r="D108" s="112" t="s">
        <v>604</v>
      </c>
      <c r="F108" s="117" t="s">
        <v>903</v>
      </c>
    </row>
    <row r="109" spans="2:6" ht="25.5">
      <c r="B109" s="115" t="s">
        <v>805</v>
      </c>
      <c r="C109" s="114" t="s">
        <v>390</v>
      </c>
      <c r="D109" s="112" t="s">
        <v>610</v>
      </c>
      <c r="F109" s="117" t="s">
        <v>906</v>
      </c>
    </row>
    <row r="110" spans="2:6" ht="25.5">
      <c r="B110" s="115" t="s">
        <v>808</v>
      </c>
      <c r="C110" s="114" t="s">
        <v>392</v>
      </c>
      <c r="D110" s="112" t="s">
        <v>616</v>
      </c>
      <c r="F110" s="117" t="s">
        <v>909</v>
      </c>
    </row>
    <row r="111" spans="2:6" ht="25.5">
      <c r="B111" s="115" t="s">
        <v>811</v>
      </c>
      <c r="C111" s="114" t="s">
        <v>394</v>
      </c>
      <c r="D111" s="112" t="s">
        <v>622</v>
      </c>
      <c r="F111" s="117" t="s">
        <v>912</v>
      </c>
    </row>
    <row r="112" spans="2:6" ht="25.5">
      <c r="B112" s="115" t="s">
        <v>814</v>
      </c>
      <c r="C112" s="114" t="s">
        <v>396</v>
      </c>
      <c r="D112" s="112" t="s">
        <v>628</v>
      </c>
      <c r="F112" s="117" t="s">
        <v>915</v>
      </c>
    </row>
    <row r="113" spans="2:6" ht="25.5">
      <c r="B113" s="115" t="s">
        <v>818</v>
      </c>
      <c r="C113" s="114" t="s">
        <v>398</v>
      </c>
      <c r="D113" s="112" t="s">
        <v>634</v>
      </c>
      <c r="F113" s="117" t="s">
        <v>918</v>
      </c>
    </row>
    <row r="114" spans="2:6" ht="25.5">
      <c r="B114" s="115" t="s">
        <v>822</v>
      </c>
      <c r="C114" s="114" t="s">
        <v>794</v>
      </c>
      <c r="D114" s="112" t="s">
        <v>640</v>
      </c>
      <c r="F114" s="117" t="s">
        <v>921</v>
      </c>
    </row>
    <row r="115" spans="2:6" ht="38.25">
      <c r="B115" s="115" t="s">
        <v>826</v>
      </c>
      <c r="C115" s="114" t="s">
        <v>797</v>
      </c>
      <c r="D115" s="112" t="s">
        <v>646</v>
      </c>
      <c r="F115" s="117" t="s">
        <v>924</v>
      </c>
    </row>
    <row r="116" spans="2:6" ht="25.5">
      <c r="B116" s="115" t="s">
        <v>830</v>
      </c>
      <c r="C116" s="114" t="s">
        <v>800</v>
      </c>
      <c r="D116" s="112" t="s">
        <v>652</v>
      </c>
      <c r="F116" s="117" t="s">
        <v>927</v>
      </c>
    </row>
    <row r="117" spans="2:6" ht="12.75">
      <c r="B117" s="115" t="s">
        <v>834</v>
      </c>
      <c r="C117" s="114" t="s">
        <v>802</v>
      </c>
      <c r="D117" s="112" t="s">
        <v>658</v>
      </c>
      <c r="F117" s="117" t="s">
        <v>930</v>
      </c>
    </row>
    <row r="118" spans="2:6" ht="25.5">
      <c r="B118" s="115" t="s">
        <v>838</v>
      </c>
      <c r="C118" s="114" t="s">
        <v>804</v>
      </c>
      <c r="D118" s="112" t="s">
        <v>664</v>
      </c>
      <c r="F118" s="117" t="s">
        <v>933</v>
      </c>
    </row>
    <row r="119" spans="2:6" ht="12.75">
      <c r="B119" s="115" t="s">
        <v>841</v>
      </c>
      <c r="C119" s="114" t="s">
        <v>807</v>
      </c>
      <c r="D119" s="112" t="s">
        <v>670</v>
      </c>
      <c r="F119" s="117" t="s">
        <v>936</v>
      </c>
    </row>
    <row r="120" spans="2:6" ht="12.75">
      <c r="B120" s="115" t="s">
        <v>845</v>
      </c>
      <c r="C120" s="114" t="s">
        <v>810</v>
      </c>
      <c r="D120" s="112" t="s">
        <v>676</v>
      </c>
      <c r="F120" s="117" t="s">
        <v>939</v>
      </c>
    </row>
    <row r="121" spans="1:6" ht="25.5">
      <c r="A121" s="118"/>
      <c r="B121" s="115" t="s">
        <v>849</v>
      </c>
      <c r="C121" s="114" t="s">
        <v>813</v>
      </c>
      <c r="D121" s="112" t="s">
        <v>682</v>
      </c>
      <c r="F121" s="117" t="s">
        <v>942</v>
      </c>
    </row>
    <row r="122" spans="1:6" ht="12.75">
      <c r="A122" s="118"/>
      <c r="B122" s="113" t="s">
        <v>844</v>
      </c>
      <c r="C122" s="114" t="s">
        <v>817</v>
      </c>
      <c r="D122" s="112" t="s">
        <v>688</v>
      </c>
      <c r="E122" s="121"/>
      <c r="F122" s="117" t="s">
        <v>945</v>
      </c>
    </row>
    <row r="123" spans="1:6" ht="25.5">
      <c r="A123" s="118"/>
      <c r="B123" s="113" t="s">
        <v>848</v>
      </c>
      <c r="C123" s="114" t="s">
        <v>821</v>
      </c>
      <c r="D123" s="112" t="s">
        <v>694</v>
      </c>
      <c r="E123" s="121"/>
      <c r="F123" s="117" t="s">
        <v>948</v>
      </c>
    </row>
    <row r="124" spans="1:6" ht="12.75">
      <c r="A124" s="118"/>
      <c r="B124" s="113" t="s">
        <v>852</v>
      </c>
      <c r="C124" s="114" t="s">
        <v>825</v>
      </c>
      <c r="D124" s="112" t="s">
        <v>700</v>
      </c>
      <c r="E124" s="121"/>
      <c r="F124" s="117" t="s">
        <v>951</v>
      </c>
    </row>
    <row r="125" spans="1:6" ht="25.5">
      <c r="A125" s="118"/>
      <c r="B125" s="113" t="s">
        <v>855</v>
      </c>
      <c r="C125" s="114" t="s">
        <v>829</v>
      </c>
      <c r="D125" s="112" t="s">
        <v>0</v>
      </c>
      <c r="E125" s="121"/>
      <c r="F125" s="117" t="s">
        <v>954</v>
      </c>
    </row>
    <row r="126" spans="1:6" ht="12.75">
      <c r="A126" s="118"/>
      <c r="B126" s="113" t="s">
        <v>858</v>
      </c>
      <c r="C126" s="114" t="s">
        <v>833</v>
      </c>
      <c r="D126" s="116" t="s">
        <v>554</v>
      </c>
      <c r="E126" s="121"/>
      <c r="F126" s="117" t="s">
        <v>956</v>
      </c>
    </row>
    <row r="127" spans="1:6" ht="12.75">
      <c r="A127" s="118"/>
      <c r="B127" s="113" t="s">
        <v>861</v>
      </c>
      <c r="C127" s="114" t="s">
        <v>837</v>
      </c>
      <c r="D127" s="116" t="s">
        <v>560</v>
      </c>
      <c r="E127" s="121"/>
      <c r="F127" s="117" t="s">
        <v>958</v>
      </c>
    </row>
    <row r="128" spans="1:6" ht="12.75">
      <c r="A128" s="118"/>
      <c r="B128" s="113" t="s">
        <v>864</v>
      </c>
      <c r="C128" s="117" t="s">
        <v>368</v>
      </c>
      <c r="D128" s="116" t="s">
        <v>566</v>
      </c>
      <c r="E128" s="121"/>
      <c r="F128" s="117" t="s">
        <v>960</v>
      </c>
    </row>
    <row r="129" spans="1:6" ht="12.75">
      <c r="A129" s="118"/>
      <c r="B129" s="113" t="s">
        <v>867</v>
      </c>
      <c r="C129" s="117" t="s">
        <v>372</v>
      </c>
      <c r="D129" s="116" t="s">
        <v>572</v>
      </c>
      <c r="E129" s="121"/>
      <c r="F129" s="117" t="s">
        <v>962</v>
      </c>
    </row>
    <row r="130" spans="1:6" ht="12.75">
      <c r="A130" s="118"/>
      <c r="B130" s="113" t="s">
        <v>870</v>
      </c>
      <c r="C130" s="117" t="s">
        <v>376</v>
      </c>
      <c r="D130" s="116" t="s">
        <v>578</v>
      </c>
      <c r="E130" s="121"/>
      <c r="F130" s="117" t="s">
        <v>964</v>
      </c>
    </row>
    <row r="131" spans="1:6" ht="12.75">
      <c r="A131" s="118"/>
      <c r="B131" s="113" t="s">
        <v>873</v>
      </c>
      <c r="C131" s="117" t="s">
        <v>380</v>
      </c>
      <c r="D131" s="116" t="s">
        <v>584</v>
      </c>
      <c r="E131" s="121"/>
      <c r="F131" s="117" t="s">
        <v>966</v>
      </c>
    </row>
    <row r="132" spans="1:6" ht="12.75">
      <c r="A132" s="118"/>
      <c r="B132" s="113" t="s">
        <v>876</v>
      </c>
      <c r="C132" s="117" t="s">
        <v>383</v>
      </c>
      <c r="D132" s="116" t="s">
        <v>590</v>
      </c>
      <c r="E132" s="121"/>
      <c r="F132" s="117" t="s">
        <v>968</v>
      </c>
    </row>
    <row r="133" spans="1:6" ht="12.75">
      <c r="A133" s="118"/>
      <c r="B133" s="113" t="s">
        <v>879</v>
      </c>
      <c r="C133" s="117" t="s">
        <v>385</v>
      </c>
      <c r="D133" s="116" t="s">
        <v>596</v>
      </c>
      <c r="E133" s="121"/>
      <c r="F133" s="117" t="s">
        <v>970</v>
      </c>
    </row>
    <row r="134" spans="1:6" ht="12.75">
      <c r="A134" s="118"/>
      <c r="B134" s="113" t="s">
        <v>882</v>
      </c>
      <c r="C134" s="117" t="s">
        <v>387</v>
      </c>
      <c r="D134" s="116" t="s">
        <v>602</v>
      </c>
      <c r="E134" s="121"/>
      <c r="F134" s="117" t="s">
        <v>972</v>
      </c>
    </row>
    <row r="135" spans="2:6" ht="12.75">
      <c r="B135" s="113" t="s">
        <v>885</v>
      </c>
      <c r="C135" s="117" t="s">
        <v>389</v>
      </c>
      <c r="D135" s="116" t="s">
        <v>608</v>
      </c>
      <c r="E135" s="121"/>
      <c r="F135" s="117" t="s">
        <v>974</v>
      </c>
    </row>
    <row r="136" spans="2:6" ht="12.75">
      <c r="B136" s="113" t="s">
        <v>888</v>
      </c>
      <c r="C136" s="117" t="s">
        <v>391</v>
      </c>
      <c r="D136" s="116" t="s">
        <v>614</v>
      </c>
      <c r="E136" s="121"/>
      <c r="F136" s="117" t="s">
        <v>977</v>
      </c>
    </row>
    <row r="137" spans="2:6" ht="12.75">
      <c r="B137" s="113" t="s">
        <v>905</v>
      </c>
      <c r="C137" s="117" t="s">
        <v>393</v>
      </c>
      <c r="D137" s="116" t="s">
        <v>620</v>
      </c>
      <c r="E137" s="121"/>
      <c r="F137" s="112" t="s">
        <v>806</v>
      </c>
    </row>
    <row r="138" spans="2:6" ht="12.75">
      <c r="B138" s="113" t="s">
        <v>908</v>
      </c>
      <c r="C138" s="117" t="s">
        <v>395</v>
      </c>
      <c r="D138" s="116" t="s">
        <v>626</v>
      </c>
      <c r="E138" s="121"/>
      <c r="F138" s="112" t="s">
        <v>809</v>
      </c>
    </row>
    <row r="139" spans="2:6" ht="12.75">
      <c r="B139" s="113" t="s">
        <v>911</v>
      </c>
      <c r="C139" s="117" t="s">
        <v>397</v>
      </c>
      <c r="D139" s="116" t="s">
        <v>632</v>
      </c>
      <c r="E139" s="121"/>
      <c r="F139" s="112" t="s">
        <v>812</v>
      </c>
    </row>
    <row r="140" spans="2:6" ht="12.75">
      <c r="B140" s="113" t="s">
        <v>914</v>
      </c>
      <c r="C140" s="117" t="s">
        <v>793</v>
      </c>
      <c r="D140" s="116" t="s">
        <v>638</v>
      </c>
      <c r="E140" s="121"/>
      <c r="F140" s="112" t="s">
        <v>816</v>
      </c>
    </row>
    <row r="141" spans="2:6" ht="12.75">
      <c r="B141" s="113" t="s">
        <v>917</v>
      </c>
      <c r="C141" s="117" t="s">
        <v>796</v>
      </c>
      <c r="D141" s="116" t="s">
        <v>644</v>
      </c>
      <c r="E141" s="121"/>
      <c r="F141" s="112" t="s">
        <v>820</v>
      </c>
    </row>
    <row r="142" spans="2:6" ht="12.75">
      <c r="B142" s="113" t="s">
        <v>920</v>
      </c>
      <c r="C142" s="117" t="s">
        <v>799</v>
      </c>
      <c r="D142" s="116" t="s">
        <v>650</v>
      </c>
      <c r="E142" s="121"/>
      <c r="F142" s="112" t="s">
        <v>824</v>
      </c>
    </row>
    <row r="143" spans="2:6" ht="12.75">
      <c r="B143" s="113" t="s">
        <v>923</v>
      </c>
      <c r="C143" s="114" t="s">
        <v>976</v>
      </c>
      <c r="D143" s="116" t="s">
        <v>656</v>
      </c>
      <c r="E143" s="121"/>
      <c r="F143" s="112" t="s">
        <v>828</v>
      </c>
    </row>
    <row r="144" spans="2:6" ht="12.75">
      <c r="B144" s="113" t="s">
        <v>926</v>
      </c>
      <c r="C144" s="114" t="s">
        <v>979</v>
      </c>
      <c r="D144" s="116" t="s">
        <v>662</v>
      </c>
      <c r="E144" s="121"/>
      <c r="F144" s="112" t="s">
        <v>832</v>
      </c>
    </row>
    <row r="145" spans="2:6" ht="12.75">
      <c r="B145" s="113" t="s">
        <v>929</v>
      </c>
      <c r="C145" s="114" t="s">
        <v>981</v>
      </c>
      <c r="D145" s="116" t="s">
        <v>668</v>
      </c>
      <c r="E145" s="121"/>
      <c r="F145" s="112" t="s">
        <v>836</v>
      </c>
    </row>
    <row r="146" spans="2:6" ht="12.75">
      <c r="B146" s="113" t="s">
        <v>932</v>
      </c>
      <c r="C146" s="114" t="s">
        <v>983</v>
      </c>
      <c r="D146" s="116" t="s">
        <v>674</v>
      </c>
      <c r="E146" s="121"/>
      <c r="F146" s="112" t="s">
        <v>840</v>
      </c>
    </row>
    <row r="147" spans="2:6" ht="25.5">
      <c r="B147" s="113" t="s">
        <v>935</v>
      </c>
      <c r="C147" s="114" t="s">
        <v>985</v>
      </c>
      <c r="D147" s="116" t="s">
        <v>680</v>
      </c>
      <c r="E147" s="121"/>
      <c r="F147" s="112" t="s">
        <v>843</v>
      </c>
    </row>
    <row r="148" spans="2:6" ht="12.75">
      <c r="B148" s="113" t="s">
        <v>938</v>
      </c>
      <c r="C148" s="114" t="s">
        <v>987</v>
      </c>
      <c r="D148" s="116" t="s">
        <v>686</v>
      </c>
      <c r="E148" s="121"/>
      <c r="F148" s="112" t="s">
        <v>847</v>
      </c>
    </row>
    <row r="149" spans="2:6" ht="12.75">
      <c r="B149" s="113" t="s">
        <v>941</v>
      </c>
      <c r="C149" s="114" t="s">
        <v>989</v>
      </c>
      <c r="D149" s="116" t="s">
        <v>692</v>
      </c>
      <c r="E149" s="121"/>
      <c r="F149" s="112" t="s">
        <v>851</v>
      </c>
    </row>
    <row r="150" spans="2:6" ht="12.75">
      <c r="B150" s="113" t="s">
        <v>944</v>
      </c>
      <c r="C150" s="114" t="s">
        <v>991</v>
      </c>
      <c r="D150" s="116" t="s">
        <v>698</v>
      </c>
      <c r="E150" s="121"/>
      <c r="F150" s="112" t="s">
        <v>854</v>
      </c>
    </row>
    <row r="151" spans="2:6" ht="12.75">
      <c r="B151" s="113" t="s">
        <v>947</v>
      </c>
      <c r="C151" s="114" t="s">
        <v>993</v>
      </c>
      <c r="D151" s="116" t="s">
        <v>703</v>
      </c>
      <c r="E151" s="121"/>
      <c r="F151" s="112" t="s">
        <v>857</v>
      </c>
    </row>
    <row r="152" spans="2:6" ht="12.75">
      <c r="B152" s="113" t="s">
        <v>950</v>
      </c>
      <c r="C152" s="114" t="s">
        <v>118</v>
      </c>
      <c r="D152" s="116" t="s">
        <v>3</v>
      </c>
      <c r="E152" s="121"/>
      <c r="F152" s="112" t="s">
        <v>860</v>
      </c>
    </row>
    <row r="153" spans="2:6" ht="12.75">
      <c r="B153" s="113" t="s">
        <v>953</v>
      </c>
      <c r="C153" s="114" t="s">
        <v>995</v>
      </c>
      <c r="D153" s="116" t="s">
        <v>7</v>
      </c>
      <c r="E153" s="121"/>
      <c r="F153" s="112" t="s">
        <v>863</v>
      </c>
    </row>
    <row r="154" spans="2:6" ht="12.75">
      <c r="B154" s="119" t="s">
        <v>955</v>
      </c>
      <c r="C154" s="114" t="s">
        <v>997</v>
      </c>
      <c r="D154" s="116" t="s">
        <v>11</v>
      </c>
      <c r="E154" s="121"/>
      <c r="F154" s="112" t="s">
        <v>866</v>
      </c>
    </row>
    <row r="155" spans="2:6" ht="12.75">
      <c r="B155" s="119" t="s">
        <v>957</v>
      </c>
      <c r="C155" s="114" t="s">
        <v>999</v>
      </c>
      <c r="D155" s="116" t="s">
        <v>15</v>
      </c>
      <c r="E155" s="121"/>
      <c r="F155" s="112" t="s">
        <v>869</v>
      </c>
    </row>
    <row r="156" spans="2:6" ht="12.75">
      <c r="B156" s="119" t="s">
        <v>959</v>
      </c>
      <c r="C156" s="114" t="s">
        <v>1001</v>
      </c>
      <c r="D156" s="116" t="s">
        <v>19</v>
      </c>
      <c r="E156" s="121"/>
      <c r="F156" s="112" t="s">
        <v>872</v>
      </c>
    </row>
    <row r="157" spans="2:6" ht="12.75">
      <c r="B157" s="119" t="s">
        <v>961</v>
      </c>
      <c r="C157" s="114" t="s">
        <v>1003</v>
      </c>
      <c r="D157" s="116" t="s">
        <v>22</v>
      </c>
      <c r="E157" s="121"/>
      <c r="F157" s="112" t="s">
        <v>875</v>
      </c>
    </row>
    <row r="158" spans="2:6" ht="12.75">
      <c r="B158" s="119" t="s">
        <v>963</v>
      </c>
      <c r="C158" s="114" t="s">
        <v>1005</v>
      </c>
      <c r="D158" s="116" t="s">
        <v>25</v>
      </c>
      <c r="E158" s="121"/>
      <c r="F158" s="112" t="s">
        <v>878</v>
      </c>
    </row>
    <row r="159" spans="2:6" ht="12.75">
      <c r="B159" s="119" t="s">
        <v>965</v>
      </c>
      <c r="C159" s="114" t="s">
        <v>1007</v>
      </c>
      <c r="D159" s="116" t="s">
        <v>28</v>
      </c>
      <c r="E159" s="121"/>
      <c r="F159" s="112" t="s">
        <v>881</v>
      </c>
    </row>
    <row r="160" spans="2:6" ht="12.75">
      <c r="B160" s="119" t="s">
        <v>967</v>
      </c>
      <c r="C160" s="114" t="s">
        <v>1009</v>
      </c>
      <c r="D160" s="116" t="s">
        <v>31</v>
      </c>
      <c r="E160" s="121"/>
      <c r="F160" s="112" t="s">
        <v>884</v>
      </c>
    </row>
    <row r="161" spans="2:6" ht="12.75">
      <c r="B161" s="119" t="s">
        <v>969</v>
      </c>
      <c r="C161" s="114" t="s">
        <v>1011</v>
      </c>
      <c r="D161" s="116" t="s">
        <v>34</v>
      </c>
      <c r="E161" s="121"/>
      <c r="F161" s="112" t="s">
        <v>887</v>
      </c>
    </row>
    <row r="162" spans="2:6" ht="12.75">
      <c r="B162" s="119" t="s">
        <v>971</v>
      </c>
      <c r="C162" s="114" t="s">
        <v>1013</v>
      </c>
      <c r="D162" s="116" t="s">
        <v>37</v>
      </c>
      <c r="E162" s="121"/>
      <c r="F162" s="112" t="s">
        <v>890</v>
      </c>
    </row>
    <row r="163" spans="2:6" ht="12.75">
      <c r="B163" s="119" t="s">
        <v>973</v>
      </c>
      <c r="C163" s="114" t="s">
        <v>1015</v>
      </c>
      <c r="D163" s="116" t="s">
        <v>40</v>
      </c>
      <c r="E163" s="121"/>
      <c r="F163" s="112" t="s">
        <v>892</v>
      </c>
    </row>
    <row r="164" spans="2:6" ht="12.75">
      <c r="B164" s="119" t="s">
        <v>975</v>
      </c>
      <c r="C164" s="114" t="s">
        <v>1017</v>
      </c>
      <c r="D164" s="116" t="s">
        <v>43</v>
      </c>
      <c r="E164" s="121"/>
      <c r="F164" s="112" t="s">
        <v>894</v>
      </c>
    </row>
    <row r="165" spans="2:6" ht="12.75">
      <c r="B165" s="119" t="s">
        <v>978</v>
      </c>
      <c r="C165" s="114" t="s">
        <v>1019</v>
      </c>
      <c r="D165" s="116" t="s">
        <v>46</v>
      </c>
      <c r="E165" s="121"/>
      <c r="F165" s="112" t="s">
        <v>896</v>
      </c>
    </row>
    <row r="166" spans="2:6" ht="12.75">
      <c r="B166" s="119" t="s">
        <v>980</v>
      </c>
      <c r="C166" s="114" t="s">
        <v>705</v>
      </c>
      <c r="D166" s="116" t="s">
        <v>50</v>
      </c>
      <c r="E166" s="121"/>
      <c r="F166" s="112" t="s">
        <v>898</v>
      </c>
    </row>
    <row r="167" spans="2:6" ht="12.75">
      <c r="B167" s="119" t="s">
        <v>982</v>
      </c>
      <c r="C167" s="114" t="s">
        <v>710</v>
      </c>
      <c r="D167" s="116" t="s">
        <v>54</v>
      </c>
      <c r="E167" s="121"/>
      <c r="F167" s="112" t="s">
        <v>900</v>
      </c>
    </row>
    <row r="168" spans="2:6" ht="12.75">
      <c r="B168" s="122" t="s">
        <v>984</v>
      </c>
      <c r="C168" s="123" t="s">
        <v>711</v>
      </c>
      <c r="D168" s="116" t="s">
        <v>58</v>
      </c>
      <c r="E168" s="121"/>
      <c r="F168" s="112" t="s">
        <v>902</v>
      </c>
    </row>
    <row r="169" spans="2:6" ht="12.75">
      <c r="B169" s="122" t="s">
        <v>986</v>
      </c>
      <c r="C169" s="114" t="s">
        <v>712</v>
      </c>
      <c r="D169" s="116" t="s">
        <v>62</v>
      </c>
      <c r="E169" s="121"/>
      <c r="F169" s="112" t="s">
        <v>904</v>
      </c>
    </row>
    <row r="170" spans="2:6" ht="12.75">
      <c r="B170" s="122" t="s">
        <v>988</v>
      </c>
      <c r="C170" s="114" t="s">
        <v>713</v>
      </c>
      <c r="D170" s="116" t="s">
        <v>67</v>
      </c>
      <c r="E170" s="121"/>
      <c r="F170" s="112" t="s">
        <v>907</v>
      </c>
    </row>
    <row r="171" spans="2:6" ht="12.75">
      <c r="B171" s="122" t="s">
        <v>990</v>
      </c>
      <c r="C171" s="114" t="s">
        <v>714</v>
      </c>
      <c r="D171" s="116" t="s">
        <v>72</v>
      </c>
      <c r="E171" s="121"/>
      <c r="F171" s="112" t="s">
        <v>910</v>
      </c>
    </row>
    <row r="172" spans="2:6" ht="12.75">
      <c r="B172" s="122" t="s">
        <v>992</v>
      </c>
      <c r="C172" s="114" t="s">
        <v>715</v>
      </c>
      <c r="D172" s="116" t="s">
        <v>77</v>
      </c>
      <c r="E172" s="121"/>
      <c r="F172" s="112" t="s">
        <v>913</v>
      </c>
    </row>
    <row r="173" spans="2:6" ht="12.75">
      <c r="B173" s="122" t="s">
        <v>994</v>
      </c>
      <c r="C173" s="114" t="s">
        <v>716</v>
      </c>
      <c r="D173" s="116" t="s">
        <v>83</v>
      </c>
      <c r="E173" s="121"/>
      <c r="F173" s="112" t="s">
        <v>916</v>
      </c>
    </row>
    <row r="174" spans="2:6" ht="12.75">
      <c r="B174" s="122" t="s">
        <v>996</v>
      </c>
      <c r="C174" s="114" t="s">
        <v>717</v>
      </c>
      <c r="D174" s="116" t="s">
        <v>89</v>
      </c>
      <c r="E174" s="121"/>
      <c r="F174" s="112" t="s">
        <v>919</v>
      </c>
    </row>
    <row r="175" spans="2:6" ht="12.75">
      <c r="B175" s="122" t="s">
        <v>998</v>
      </c>
      <c r="C175" s="114" t="s">
        <v>718</v>
      </c>
      <c r="D175" s="116" t="s">
        <v>94</v>
      </c>
      <c r="E175" s="121"/>
      <c r="F175" s="112" t="s">
        <v>922</v>
      </c>
    </row>
    <row r="176" spans="2:6" ht="25.5">
      <c r="B176" s="122" t="s">
        <v>1000</v>
      </c>
      <c r="C176" s="114" t="s">
        <v>719</v>
      </c>
      <c r="D176" s="116" t="s">
        <v>99</v>
      </c>
      <c r="E176" s="121"/>
      <c r="F176" s="112" t="s">
        <v>925</v>
      </c>
    </row>
    <row r="177" spans="2:6" ht="25.5">
      <c r="B177" s="122" t="s">
        <v>1002</v>
      </c>
      <c r="C177" s="114" t="s">
        <v>720</v>
      </c>
      <c r="D177" s="116" t="s">
        <v>104</v>
      </c>
      <c r="E177" s="121"/>
      <c r="F177" s="112" t="s">
        <v>928</v>
      </c>
    </row>
    <row r="178" spans="2:6" ht="25.5">
      <c r="B178" s="122" t="s">
        <v>1004</v>
      </c>
      <c r="C178" s="114" t="s">
        <v>721</v>
      </c>
      <c r="D178" s="116" t="s">
        <v>1021</v>
      </c>
      <c r="E178" s="121"/>
      <c r="F178" s="112" t="s">
        <v>931</v>
      </c>
    </row>
    <row r="179" spans="2:6" ht="12.75">
      <c r="B179" s="122" t="s">
        <v>1006</v>
      </c>
      <c r="C179" s="114" t="s">
        <v>722</v>
      </c>
      <c r="D179" s="116" t="s">
        <v>1026</v>
      </c>
      <c r="E179" s="121"/>
      <c r="F179" s="112" t="s">
        <v>934</v>
      </c>
    </row>
    <row r="180" spans="2:6" ht="12.75">
      <c r="B180" s="122" t="s">
        <v>1008</v>
      </c>
      <c r="C180" s="114" t="s">
        <v>723</v>
      </c>
      <c r="D180" s="116" t="s">
        <v>1031</v>
      </c>
      <c r="E180" s="121"/>
      <c r="F180" s="112" t="s">
        <v>937</v>
      </c>
    </row>
    <row r="181" spans="2:6" ht="12.75">
      <c r="B181" s="122" t="s">
        <v>1010</v>
      </c>
      <c r="C181" s="114" t="s">
        <v>724</v>
      </c>
      <c r="D181" s="116" t="s">
        <v>1036</v>
      </c>
      <c r="E181" s="121"/>
      <c r="F181" s="112" t="s">
        <v>940</v>
      </c>
    </row>
    <row r="182" spans="2:6" ht="12.75">
      <c r="B182" s="122" t="s">
        <v>1012</v>
      </c>
      <c r="C182" s="114" t="s">
        <v>725</v>
      </c>
      <c r="D182" s="116" t="s">
        <v>1041</v>
      </c>
      <c r="E182" s="121"/>
      <c r="F182" s="112" t="s">
        <v>943</v>
      </c>
    </row>
    <row r="183" spans="2:6" ht="12.75">
      <c r="B183" s="122" t="s">
        <v>1014</v>
      </c>
      <c r="C183" s="114" t="s">
        <v>726</v>
      </c>
      <c r="D183" s="116" t="s">
        <v>1046</v>
      </c>
      <c r="E183" s="121"/>
      <c r="F183" s="112" t="s">
        <v>946</v>
      </c>
    </row>
    <row r="184" spans="1:6" ht="12.75">
      <c r="A184" s="118"/>
      <c r="B184" s="122" t="s">
        <v>1016</v>
      </c>
      <c r="C184" s="114" t="s">
        <v>727</v>
      </c>
      <c r="D184" s="116" t="s">
        <v>1051</v>
      </c>
      <c r="E184" s="121"/>
      <c r="F184" s="112" t="s">
        <v>949</v>
      </c>
    </row>
    <row r="185" spans="1:6" ht="12.75">
      <c r="A185" s="118"/>
      <c r="B185" s="122" t="s">
        <v>1018</v>
      </c>
      <c r="C185" s="114" t="s">
        <v>728</v>
      </c>
      <c r="D185" s="116" t="s">
        <v>1056</v>
      </c>
      <c r="E185" s="121"/>
      <c r="F185" s="112" t="s">
        <v>952</v>
      </c>
    </row>
    <row r="186" spans="1:6" ht="12.75">
      <c r="A186" s="118"/>
      <c r="B186" s="122" t="s">
        <v>1020</v>
      </c>
      <c r="C186" s="114" t="s">
        <v>729</v>
      </c>
      <c r="D186" s="116" t="s">
        <v>1061</v>
      </c>
      <c r="E186" s="121"/>
      <c r="F186" s="112" t="s">
        <v>1172</v>
      </c>
    </row>
    <row r="187" spans="1:6" ht="12.75">
      <c r="A187" s="118"/>
      <c r="B187" s="122" t="s">
        <v>706</v>
      </c>
      <c r="C187" s="114" t="s">
        <v>730</v>
      </c>
      <c r="D187" s="116" t="s">
        <v>1066</v>
      </c>
      <c r="E187" s="121"/>
      <c r="F187" s="112" t="s">
        <v>203</v>
      </c>
    </row>
    <row r="188" spans="1:6" ht="12.75">
      <c r="A188" s="118"/>
      <c r="B188" s="122" t="s">
        <v>707</v>
      </c>
      <c r="C188" s="114" t="s">
        <v>731</v>
      </c>
      <c r="D188" s="116" t="s">
        <v>1071</v>
      </c>
      <c r="E188" s="121"/>
      <c r="F188" s="112" t="s">
        <v>209</v>
      </c>
    </row>
    <row r="189" spans="1:6" ht="12.75">
      <c r="A189" s="118"/>
      <c r="B189" s="122" t="s">
        <v>708</v>
      </c>
      <c r="C189" s="114" t="s">
        <v>732</v>
      </c>
      <c r="D189" s="116" t="s">
        <v>1076</v>
      </c>
      <c r="E189" s="121"/>
      <c r="F189" s="112" t="s">
        <v>215</v>
      </c>
    </row>
    <row r="190" spans="1:6" ht="12.75">
      <c r="A190" s="118"/>
      <c r="B190" s="122" t="s">
        <v>709</v>
      </c>
      <c r="C190" s="114" t="s">
        <v>733</v>
      </c>
      <c r="D190" s="116" t="s">
        <v>1080</v>
      </c>
      <c r="E190" s="121"/>
      <c r="F190" s="112" t="s">
        <v>221</v>
      </c>
    </row>
    <row r="191" spans="1:6" ht="12.75">
      <c r="A191" s="118"/>
      <c r="C191" s="114" t="s">
        <v>734</v>
      </c>
      <c r="D191" s="116" t="s">
        <v>1084</v>
      </c>
      <c r="E191" s="121"/>
      <c r="F191" s="112" t="s">
        <v>227</v>
      </c>
    </row>
    <row r="192" spans="1:6" ht="12.75">
      <c r="A192" s="118"/>
      <c r="C192" s="114" t="s">
        <v>735</v>
      </c>
      <c r="D192" s="116" t="s">
        <v>1088</v>
      </c>
      <c r="E192" s="121"/>
      <c r="F192" s="112" t="s">
        <v>233</v>
      </c>
    </row>
    <row r="193" spans="1:6" ht="12.75">
      <c r="A193" s="118"/>
      <c r="C193" s="114" t="s">
        <v>736</v>
      </c>
      <c r="D193" s="116" t="s">
        <v>1092</v>
      </c>
      <c r="E193" s="121"/>
      <c r="F193" s="112" t="s">
        <v>239</v>
      </c>
    </row>
    <row r="194" spans="1:6" ht="12.75">
      <c r="A194" s="118"/>
      <c r="C194" s="114" t="s">
        <v>737</v>
      </c>
      <c r="D194" s="116" t="s">
        <v>1096</v>
      </c>
      <c r="E194" s="121"/>
      <c r="F194" s="112" t="s">
        <v>245</v>
      </c>
    </row>
    <row r="195" spans="1:6" ht="12.75">
      <c r="A195" s="118"/>
      <c r="C195" s="114" t="s">
        <v>738</v>
      </c>
      <c r="D195" s="116" t="s">
        <v>1100</v>
      </c>
      <c r="E195" s="121"/>
      <c r="F195" s="112" t="s">
        <v>251</v>
      </c>
    </row>
    <row r="196" spans="1:6" ht="12.75">
      <c r="A196" s="118"/>
      <c r="C196" s="114" t="s">
        <v>739</v>
      </c>
      <c r="D196" s="116" t="s">
        <v>1104</v>
      </c>
      <c r="E196" s="121"/>
      <c r="F196" s="112" t="s">
        <v>257</v>
      </c>
    </row>
    <row r="197" spans="1:6" ht="12.75">
      <c r="A197" s="118"/>
      <c r="C197" s="114" t="s">
        <v>740</v>
      </c>
      <c r="D197" s="116" t="s">
        <v>1109</v>
      </c>
      <c r="E197" s="121"/>
      <c r="F197" s="112" t="s">
        <v>263</v>
      </c>
    </row>
    <row r="198" spans="3:6" ht="12.75">
      <c r="C198" s="114" t="s">
        <v>741</v>
      </c>
      <c r="D198" s="116" t="s">
        <v>1114</v>
      </c>
      <c r="E198" s="121"/>
      <c r="F198" s="112" t="s">
        <v>269</v>
      </c>
    </row>
    <row r="199" spans="3:6" ht="12.75">
      <c r="C199" s="114" t="s">
        <v>742</v>
      </c>
      <c r="D199" s="116" t="s">
        <v>1120</v>
      </c>
      <c r="E199" s="121"/>
      <c r="F199" s="112" t="s">
        <v>275</v>
      </c>
    </row>
    <row r="200" spans="3:6" ht="12.75">
      <c r="C200" s="114" t="s">
        <v>743</v>
      </c>
      <c r="D200" s="116" t="s">
        <v>1125</v>
      </c>
      <c r="F200" s="112" t="s">
        <v>281</v>
      </c>
    </row>
    <row r="201" spans="3:6" ht="12.75">
      <c r="C201" s="114" t="s">
        <v>744</v>
      </c>
      <c r="D201" s="116" t="s">
        <v>1130</v>
      </c>
      <c r="F201" s="112" t="s">
        <v>287</v>
      </c>
    </row>
    <row r="202" spans="3:6" ht="12.75">
      <c r="C202" s="114" t="s">
        <v>745</v>
      </c>
      <c r="D202" s="116" t="s">
        <v>1135</v>
      </c>
      <c r="F202" s="112" t="s">
        <v>293</v>
      </c>
    </row>
    <row r="203" spans="3:6" ht="12.75">
      <c r="C203" s="114" t="s">
        <v>746</v>
      </c>
      <c r="D203" s="116" t="s">
        <v>1140</v>
      </c>
      <c r="F203" s="112" t="s">
        <v>299</v>
      </c>
    </row>
    <row r="204" spans="4:6" ht="12.75">
      <c r="D204" s="116" t="s">
        <v>1145</v>
      </c>
      <c r="F204" s="112" t="s">
        <v>304</v>
      </c>
    </row>
    <row r="205" spans="4:6" ht="12.75">
      <c r="D205" s="116" t="s">
        <v>1150</v>
      </c>
      <c r="F205" s="112" t="s">
        <v>309</v>
      </c>
    </row>
    <row r="206" spans="4:6" ht="12.75">
      <c r="D206" s="116" t="s">
        <v>1155</v>
      </c>
      <c r="F206" s="112" t="s">
        <v>314</v>
      </c>
    </row>
    <row r="207" spans="4:6" ht="25.5">
      <c r="D207" s="116" t="s">
        <v>1160</v>
      </c>
      <c r="F207" s="112" t="s">
        <v>319</v>
      </c>
    </row>
    <row r="208" spans="4:6" ht="12.75">
      <c r="D208" s="116" t="s">
        <v>1165</v>
      </c>
      <c r="F208" s="112" t="s">
        <v>324</v>
      </c>
    </row>
    <row r="209" spans="4:6" ht="12.75">
      <c r="D209" s="116" t="s">
        <v>1170</v>
      </c>
      <c r="F209" s="112" t="s">
        <v>329</v>
      </c>
    </row>
    <row r="210" spans="4:6" ht="12.75">
      <c r="D210" s="116" t="s">
        <v>201</v>
      </c>
      <c r="F210" s="112" t="s">
        <v>334</v>
      </c>
    </row>
    <row r="211" spans="4:6" ht="12.75">
      <c r="D211" s="116" t="s">
        <v>207</v>
      </c>
      <c r="F211" s="112" t="s">
        <v>339</v>
      </c>
    </row>
    <row r="212" spans="4:6" ht="12.75">
      <c r="D212" s="116" t="s">
        <v>213</v>
      </c>
      <c r="F212" s="112" t="s">
        <v>344</v>
      </c>
    </row>
    <row r="213" spans="4:6" ht="12.75">
      <c r="D213" s="116" t="s">
        <v>219</v>
      </c>
      <c r="F213" s="112" t="s">
        <v>349</v>
      </c>
    </row>
    <row r="214" spans="4:6" ht="12.75">
      <c r="D214" s="116" t="s">
        <v>225</v>
      </c>
      <c r="F214" s="112" t="s">
        <v>354</v>
      </c>
    </row>
    <row r="215" spans="4:6" ht="12.75">
      <c r="D215" s="116" t="s">
        <v>231</v>
      </c>
      <c r="F215" s="112" t="s">
        <v>358</v>
      </c>
    </row>
    <row r="216" spans="4:6" ht="12.75">
      <c r="D216" s="116" t="s">
        <v>237</v>
      </c>
      <c r="F216" s="112" t="s">
        <v>362</v>
      </c>
    </row>
    <row r="217" spans="4:6" ht="12.75">
      <c r="D217" s="116" t="s">
        <v>243</v>
      </c>
      <c r="F217" s="112" t="s">
        <v>365</v>
      </c>
    </row>
    <row r="218" spans="3:6" ht="12.75">
      <c r="C218" s="120"/>
      <c r="D218" s="116" t="s">
        <v>249</v>
      </c>
      <c r="F218" s="112" t="s">
        <v>369</v>
      </c>
    </row>
    <row r="219" spans="3:6" ht="12.75">
      <c r="C219" s="120"/>
      <c r="D219" s="116" t="s">
        <v>255</v>
      </c>
      <c r="F219" s="112" t="s">
        <v>373</v>
      </c>
    </row>
    <row r="220" spans="3:6" ht="12.75">
      <c r="C220" s="120"/>
      <c r="D220" s="116" t="s">
        <v>261</v>
      </c>
      <c r="F220" s="112" t="s">
        <v>377</v>
      </c>
    </row>
    <row r="221" spans="2:4" ht="12.75">
      <c r="B221" s="122"/>
      <c r="C221" s="120"/>
      <c r="D221" s="116" t="s">
        <v>267</v>
      </c>
    </row>
    <row r="222" spans="2:4" ht="12.75">
      <c r="B222" s="122"/>
      <c r="C222" s="120"/>
      <c r="D222" s="116" t="s">
        <v>273</v>
      </c>
    </row>
    <row r="223" spans="2:4" ht="12.75">
      <c r="B223" s="122"/>
      <c r="C223" s="120"/>
      <c r="D223" s="116" t="s">
        <v>279</v>
      </c>
    </row>
    <row r="224" spans="2:4" ht="12.75">
      <c r="B224" s="122"/>
      <c r="C224" s="120"/>
      <c r="D224" s="116" t="s">
        <v>285</v>
      </c>
    </row>
    <row r="225" spans="2:4" ht="12.75">
      <c r="B225" s="122"/>
      <c r="C225" s="120"/>
      <c r="D225" s="116" t="s">
        <v>291</v>
      </c>
    </row>
    <row r="226" spans="2:4" ht="12.75">
      <c r="B226" s="122"/>
      <c r="C226" s="120"/>
      <c r="D226" s="116" t="s">
        <v>297</v>
      </c>
    </row>
    <row r="227" spans="2:4" ht="12.75">
      <c r="B227" s="122"/>
      <c r="C227" s="120"/>
      <c r="D227" s="116" t="s">
        <v>303</v>
      </c>
    </row>
    <row r="228" spans="2:4" ht="12.75">
      <c r="B228" s="122"/>
      <c r="C228" s="120"/>
      <c r="D228" s="116" t="s">
        <v>308</v>
      </c>
    </row>
    <row r="229" spans="2:4" ht="12.75">
      <c r="B229" s="122"/>
      <c r="C229" s="120"/>
      <c r="D229" s="116" t="s">
        <v>313</v>
      </c>
    </row>
    <row r="230" spans="2:4" ht="12.75">
      <c r="B230" s="122"/>
      <c r="C230" s="120"/>
      <c r="D230" s="116" t="s">
        <v>318</v>
      </c>
    </row>
    <row r="231" spans="2:4" ht="12.75">
      <c r="B231" s="122"/>
      <c r="D231" s="116" t="s">
        <v>323</v>
      </c>
    </row>
    <row r="232" spans="2:4" ht="12.75">
      <c r="B232" s="122"/>
      <c r="D232" s="116" t="s">
        <v>328</v>
      </c>
    </row>
    <row r="233" spans="2:4" ht="12.75">
      <c r="B233" s="122"/>
      <c r="D233" s="116" t="s">
        <v>333</v>
      </c>
    </row>
    <row r="234" spans="2:4" ht="12.75">
      <c r="B234" s="122"/>
      <c r="D234" s="116" t="s">
        <v>338</v>
      </c>
    </row>
    <row r="235" spans="2:4" ht="12.75">
      <c r="B235" s="122"/>
      <c r="D235" s="116" t="s">
        <v>343</v>
      </c>
    </row>
    <row r="236" ht="12.75">
      <c r="D236" s="116" t="s">
        <v>348</v>
      </c>
    </row>
    <row r="237" ht="25.5">
      <c r="D237" s="116" t="s">
        <v>353</v>
      </c>
    </row>
    <row r="238" ht="12.75">
      <c r="D238" s="116" t="s">
        <v>357</v>
      </c>
    </row>
    <row r="239" ht="12.75">
      <c r="D239" s="116" t="s">
        <v>361</v>
      </c>
    </row>
    <row r="240" ht="12.75">
      <c r="D240" s="116" t="s">
        <v>364</v>
      </c>
    </row>
    <row r="241" ht="12.75">
      <c r="D241" s="116" t="s">
        <v>367</v>
      </c>
    </row>
    <row r="242" ht="12.75">
      <c r="D242" s="116" t="s">
        <v>371</v>
      </c>
    </row>
    <row r="243" ht="12.75">
      <c r="D243" s="116" t="s">
        <v>375</v>
      </c>
    </row>
    <row r="244" ht="12.75">
      <c r="D244" s="116" t="s">
        <v>379</v>
      </c>
    </row>
    <row r="245" ht="12.75">
      <c r="D245" s="116" t="s">
        <v>382</v>
      </c>
    </row>
    <row r="246" ht="25.5">
      <c r="D246" s="112" t="s">
        <v>48</v>
      </c>
    </row>
    <row r="247" ht="25.5">
      <c r="D247" s="112" t="s">
        <v>52</v>
      </c>
    </row>
    <row r="248" ht="12.75">
      <c r="D248" s="112" t="s">
        <v>56</v>
      </c>
    </row>
    <row r="249" ht="25.5">
      <c r="D249" s="112" t="s">
        <v>60</v>
      </c>
    </row>
    <row r="250" ht="25.5">
      <c r="D250" s="112" t="s">
        <v>64</v>
      </c>
    </row>
    <row r="251" ht="25.5">
      <c r="D251" s="112" t="s">
        <v>69</v>
      </c>
    </row>
    <row r="252" ht="25.5">
      <c r="D252" s="112" t="s">
        <v>74</v>
      </c>
    </row>
    <row r="253" ht="25.5">
      <c r="D253" s="112" t="s">
        <v>79</v>
      </c>
    </row>
    <row r="254" ht="25.5">
      <c r="D254" s="112" t="s">
        <v>85</v>
      </c>
    </row>
    <row r="255" ht="25.5">
      <c r="D255" s="112" t="s">
        <v>90</v>
      </c>
    </row>
    <row r="256" ht="25.5">
      <c r="D256" s="112" t="s">
        <v>95</v>
      </c>
    </row>
    <row r="257" ht="25.5">
      <c r="D257" s="112" t="s">
        <v>100</v>
      </c>
    </row>
    <row r="258" ht="25.5">
      <c r="D258" s="112" t="s">
        <v>105</v>
      </c>
    </row>
    <row r="259" ht="25.5">
      <c r="D259" s="112" t="s">
        <v>1022</v>
      </c>
    </row>
    <row r="260" ht="25.5">
      <c r="D260" s="112" t="s">
        <v>1027</v>
      </c>
    </row>
    <row r="261" ht="25.5">
      <c r="D261" s="112" t="s">
        <v>1032</v>
      </c>
    </row>
    <row r="262" ht="25.5">
      <c r="D262" s="112" t="s">
        <v>1037</v>
      </c>
    </row>
    <row r="263" ht="12.75">
      <c r="D263" s="112" t="s">
        <v>1042</v>
      </c>
    </row>
    <row r="264" ht="12.75">
      <c r="D264" s="112" t="s">
        <v>1047</v>
      </c>
    </row>
    <row r="265" ht="25.5">
      <c r="D265" s="112" t="s">
        <v>1052</v>
      </c>
    </row>
    <row r="266" ht="25.5">
      <c r="D266" s="112" t="s">
        <v>1057</v>
      </c>
    </row>
    <row r="267" ht="12.75">
      <c r="D267" s="112" t="s">
        <v>1062</v>
      </c>
    </row>
    <row r="268" spans="3:4" ht="12.75">
      <c r="C268" s="120"/>
      <c r="D268" s="112" t="s">
        <v>1067</v>
      </c>
    </row>
    <row r="269" spans="3:4" ht="25.5">
      <c r="C269" s="120"/>
      <c r="D269" s="112" t="s">
        <v>1072</v>
      </c>
    </row>
    <row r="270" spans="3:4" ht="25.5">
      <c r="C270" s="120"/>
      <c r="D270" s="112" t="s">
        <v>1077</v>
      </c>
    </row>
    <row r="271" spans="3:4" ht="12.75">
      <c r="C271" s="120"/>
      <c r="D271" s="112" t="s">
        <v>1081</v>
      </c>
    </row>
    <row r="272" spans="3:4" ht="25.5">
      <c r="C272" s="120"/>
      <c r="D272" s="112" t="s">
        <v>1085</v>
      </c>
    </row>
    <row r="273" spans="3:4" ht="25.5">
      <c r="C273" s="120"/>
      <c r="D273" s="112" t="s">
        <v>1089</v>
      </c>
    </row>
    <row r="274" spans="3:4" ht="25.5">
      <c r="C274" s="120"/>
      <c r="D274" s="112" t="s">
        <v>1093</v>
      </c>
    </row>
    <row r="275" spans="3:4" ht="25.5">
      <c r="C275" s="120"/>
      <c r="D275" s="112" t="s">
        <v>1097</v>
      </c>
    </row>
    <row r="276" spans="3:4" ht="12.75">
      <c r="C276" s="120"/>
      <c r="D276" s="112" t="s">
        <v>1101</v>
      </c>
    </row>
    <row r="277" spans="3:4" ht="12.75">
      <c r="C277" s="120"/>
      <c r="D277" s="112" t="s">
        <v>1105</v>
      </c>
    </row>
    <row r="278" spans="3:4" ht="25.5">
      <c r="C278" s="120"/>
      <c r="D278" s="112" t="s">
        <v>1110</v>
      </c>
    </row>
    <row r="279" spans="3:4" ht="12.75">
      <c r="C279" s="120"/>
      <c r="D279" s="112" t="s">
        <v>1116</v>
      </c>
    </row>
    <row r="280" ht="12.75">
      <c r="C280" s="120"/>
    </row>
    <row r="281" ht="12.75">
      <c r="C281" s="120"/>
    </row>
    <row r="282" ht="12.75">
      <c r="C282" s="120"/>
    </row>
    <row r="283" ht="12.75">
      <c r="C283" s="120"/>
    </row>
    <row r="284" ht="12.75">
      <c r="C284" s="120"/>
    </row>
    <row r="285" ht="12.75">
      <c r="C285" s="120"/>
    </row>
    <row r="286" ht="12.75">
      <c r="C286" s="120"/>
    </row>
    <row r="287" ht="12.75">
      <c r="C287" s="114"/>
    </row>
  </sheetData>
  <sheetProtection password="CCF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1"/>
  <sheetViews>
    <sheetView zoomScalePageLayoutView="0" workbookViewId="0" topLeftCell="A1">
      <selection activeCell="C18" sqref="C18:C25"/>
    </sheetView>
  </sheetViews>
  <sheetFormatPr defaultColWidth="80.28125" defaultRowHeight="12.75"/>
  <cols>
    <col min="1" max="2" width="80.28125" style="101" customWidth="1"/>
    <col min="3" max="4" width="40.7109375" style="101" customWidth="1"/>
    <col min="5" max="5" width="37.140625" style="101" customWidth="1"/>
    <col min="6" max="6" width="40.7109375" style="101" customWidth="1"/>
    <col min="7" max="7" width="15.57421875" style="101" customWidth="1"/>
    <col min="8" max="8" width="22.7109375" style="101" customWidth="1"/>
    <col min="9" max="9" width="18.140625" style="101" customWidth="1"/>
    <col min="10" max="21" width="30.7109375" style="101" customWidth="1"/>
    <col min="22" max="16384" width="80.28125" style="101" customWidth="1"/>
  </cols>
  <sheetData>
    <row r="2" spans="2:3" ht="12.75">
      <c r="B2" s="102" t="s">
        <v>438</v>
      </c>
      <c r="C2" s="101" t="s">
        <v>469</v>
      </c>
    </row>
    <row r="3" spans="1:3" ht="12.75">
      <c r="A3" s="101" t="s">
        <v>416</v>
      </c>
      <c r="B3" s="102" t="s">
        <v>439</v>
      </c>
      <c r="C3" s="101" t="s">
        <v>470</v>
      </c>
    </row>
    <row r="4" spans="1:3" ht="12.75">
      <c r="A4" s="101" t="s">
        <v>417</v>
      </c>
      <c r="B4" s="102" t="s">
        <v>440</v>
      </c>
      <c r="C4" s="101" t="s">
        <v>750</v>
      </c>
    </row>
    <row r="5" spans="1:3" ht="12.75">
      <c r="A5" s="101" t="s">
        <v>418</v>
      </c>
      <c r="B5" s="102" t="s">
        <v>441</v>
      </c>
      <c r="C5" s="101" t="s">
        <v>471</v>
      </c>
    </row>
    <row r="6" spans="1:3" ht="12.75">
      <c r="A6" s="101" t="s">
        <v>419</v>
      </c>
      <c r="B6" s="102" t="s">
        <v>442</v>
      </c>
      <c r="C6" s="101" t="s">
        <v>472</v>
      </c>
    </row>
    <row r="7" spans="1:3" ht="12.75">
      <c r="A7" s="101" t="s">
        <v>420</v>
      </c>
      <c r="B7" s="102" t="s">
        <v>443</v>
      </c>
      <c r="C7" s="101" t="s">
        <v>473</v>
      </c>
    </row>
    <row r="8" spans="1:2" ht="12.75">
      <c r="A8" s="101" t="s">
        <v>421</v>
      </c>
      <c r="B8" s="102" t="s">
        <v>444</v>
      </c>
    </row>
    <row r="9" spans="1:2" ht="12.75">
      <c r="A9" s="101" t="s">
        <v>422</v>
      </c>
      <c r="B9" s="102" t="s">
        <v>445</v>
      </c>
    </row>
    <row r="10" spans="1:3" ht="12.75">
      <c r="A10" s="101" t="s">
        <v>423</v>
      </c>
      <c r="B10" s="102" t="s">
        <v>446</v>
      </c>
      <c r="C10" s="101" t="s">
        <v>751</v>
      </c>
    </row>
    <row r="11" spans="1:3" ht="12.75">
      <c r="A11" s="101" t="s">
        <v>424</v>
      </c>
      <c r="B11" s="102" t="s">
        <v>447</v>
      </c>
      <c r="C11" s="101" t="s">
        <v>752</v>
      </c>
    </row>
    <row r="12" spans="1:2" ht="12.75">
      <c r="A12" s="101" t="s">
        <v>425</v>
      </c>
      <c r="B12" s="102" t="s">
        <v>448</v>
      </c>
    </row>
    <row r="13" spans="1:3" ht="12.75">
      <c r="A13" s="101" t="s">
        <v>426</v>
      </c>
      <c r="B13" s="102" t="s">
        <v>449</v>
      </c>
      <c r="C13" s="101" t="s">
        <v>474</v>
      </c>
    </row>
    <row r="14" spans="1:3" ht="12.75">
      <c r="A14" s="101" t="s">
        <v>427</v>
      </c>
      <c r="B14" s="102" t="s">
        <v>450</v>
      </c>
      <c r="C14" s="101" t="s">
        <v>475</v>
      </c>
    </row>
    <row r="15" spans="1:2" ht="12.75">
      <c r="A15" s="101" t="s">
        <v>428</v>
      </c>
      <c r="B15" s="102" t="s">
        <v>451</v>
      </c>
    </row>
    <row r="16" spans="1:9" ht="12.75">
      <c r="A16" s="101" t="s">
        <v>429</v>
      </c>
      <c r="B16" s="102" t="s">
        <v>452</v>
      </c>
      <c r="D16" s="105">
        <f>'OBRAZAC C56'!B25</f>
        <v>1</v>
      </c>
      <c r="E16" s="249" t="str">
        <f>'OBRAZAC C56'!$C$25</f>
        <v>OŠ, Brodsko-posavska županija, OSNOVNA ŠKOLA VLADIMIR NAZOR, Slavonski Brod</v>
      </c>
      <c r="F16" s="250"/>
      <c r="G16" s="106" t="str">
        <f>'OBRAZAC C56'!$E$25</f>
        <v>NAZOR SLAVONSKI BROD</v>
      </c>
      <c r="H16" s="247" t="str">
        <f>'OBRAZAC C56'!$F$25</f>
        <v>Slavonski Brod</v>
      </c>
      <c r="I16" s="248"/>
    </row>
    <row r="17" spans="1:9" ht="12.75">
      <c r="A17" s="101" t="s">
        <v>430</v>
      </c>
      <c r="B17" s="102" t="s">
        <v>453</v>
      </c>
      <c r="C17" s="101" t="s">
        <v>753</v>
      </c>
      <c r="D17" s="105">
        <f>'OBRAZAC C56'!B26</f>
        <v>2</v>
      </c>
      <c r="E17" s="249" t="str">
        <f>'OBRAZAC C56'!$C$26</f>
        <v>OŠ, Osječko-baranjska županija, Osnovna škola Vladimir Nazor, Čepin</v>
      </c>
      <c r="F17" s="250"/>
      <c r="G17" s="106" t="str">
        <f>'OBRAZAC C56'!$E$26</f>
        <v>NAZOR ČEPIN</v>
      </c>
      <c r="H17" s="247" t="str">
        <f>'OBRAZAC C56'!$F$26</f>
        <v>Čepin</v>
      </c>
      <c r="I17" s="248"/>
    </row>
    <row r="18" spans="1:9" ht="12.75">
      <c r="A18" s="101" t="s">
        <v>431</v>
      </c>
      <c r="B18" s="102" t="s">
        <v>454</v>
      </c>
      <c r="C18" s="104" t="s">
        <v>754</v>
      </c>
      <c r="D18" s="105">
        <f>'OBRAZAC C56'!B27</f>
        <v>3</v>
      </c>
      <c r="E18" s="240" t="str">
        <f>'OBRAZAC C56'!$C$27</f>
        <v>OŠ, Virovitičko-podravska županija, OSNOVNA ŠKOLA EUGENA KUMIČIĆA, Slatina</v>
      </c>
      <c r="F18" s="241"/>
      <c r="G18" s="106" t="str">
        <f>'OBRAZAC C56'!$E$27</f>
        <v>SLATINA</v>
      </c>
      <c r="H18" s="251" t="str">
        <f>'OBRAZAC C56'!$F$27</f>
        <v>Slatina</v>
      </c>
      <c r="I18" s="242"/>
    </row>
    <row r="19" spans="1:9" ht="12.75">
      <c r="A19" s="101" t="s">
        <v>432</v>
      </c>
      <c r="B19" s="102" t="s">
        <v>455</v>
      </c>
      <c r="C19" s="104" t="s">
        <v>755</v>
      </c>
      <c r="D19" s="105" t="e">
        <f>'OBRAZAC C56'!B28</f>
        <v>#N/A</v>
      </c>
      <c r="E19" s="240">
        <f>'OBRAZAC C56'!$C$28</f>
        <v>0</v>
      </c>
      <c r="F19" s="241"/>
      <c r="G19" s="106">
        <f>'OBRAZAC C56'!$E$28</f>
        <v>0</v>
      </c>
      <c r="H19" s="251">
        <f>'OBRAZAC C56'!$F$28</f>
        <v>0</v>
      </c>
      <c r="I19" s="242"/>
    </row>
    <row r="20" spans="1:9" ht="12.75">
      <c r="A20" s="101" t="s">
        <v>433</v>
      </c>
      <c r="B20" s="102" t="s">
        <v>456</v>
      </c>
      <c r="C20" s="104" t="s">
        <v>756</v>
      </c>
      <c r="D20" s="105" t="e">
        <f>'OBRAZAC C56'!$B$29</f>
        <v>#N/A</v>
      </c>
      <c r="E20" s="240">
        <f>'OBRAZAC C56'!$C$29</f>
        <v>0</v>
      </c>
      <c r="F20" s="241"/>
      <c r="G20" s="131">
        <f>'OBRAZAC C56'!$E$29</f>
        <v>0</v>
      </c>
      <c r="H20" s="241">
        <f>'OBRAZAC C56'!$F$29</f>
        <v>0</v>
      </c>
      <c r="I20" s="242"/>
    </row>
    <row r="21" spans="1:9" ht="12.75">
      <c r="A21" s="101" t="s">
        <v>434</v>
      </c>
      <c r="B21" s="102" t="s">
        <v>527</v>
      </c>
      <c r="C21" s="104" t="s">
        <v>757</v>
      </c>
      <c r="D21" s="105" t="e">
        <f>'OBRAZAC C56'!$B$30</f>
        <v>#N/A</v>
      </c>
      <c r="E21" s="241">
        <f>'OBRAZAC C56'!$C$30</f>
        <v>0</v>
      </c>
      <c r="F21" s="242"/>
      <c r="G21" s="131">
        <f>'OBRAZAC C56'!$E$30</f>
        <v>0</v>
      </c>
      <c r="H21" s="243">
        <f>'OBRAZAC C56'!$F$30</f>
        <v>0</v>
      </c>
      <c r="I21" s="244"/>
    </row>
    <row r="22" spans="1:3" ht="12.75">
      <c r="A22" s="101" t="s">
        <v>435</v>
      </c>
      <c r="B22" s="102" t="s">
        <v>457</v>
      </c>
      <c r="C22" s="104" t="s">
        <v>758</v>
      </c>
    </row>
    <row r="23" spans="1:9" ht="12.75">
      <c r="A23" s="101" t="s">
        <v>436</v>
      </c>
      <c r="B23" s="102" t="s">
        <v>458</v>
      </c>
      <c r="C23" s="104" t="s">
        <v>759</v>
      </c>
      <c r="D23" s="107">
        <f aca="true" t="shared" si="0" ref="D23:E26">D16</f>
        <v>1</v>
      </c>
      <c r="E23" s="107" t="str">
        <f t="shared" si="0"/>
        <v>OŠ, Brodsko-posavska županija, OSNOVNA ŠKOLA VLADIMIR NAZOR, Slavonski Brod</v>
      </c>
      <c r="F23" s="107"/>
      <c r="G23" s="107" t="str">
        <f aca="true" t="shared" si="1" ref="G23:H28">G16</f>
        <v>NAZOR SLAVONSKI BROD</v>
      </c>
      <c r="H23" s="107" t="str">
        <f t="shared" si="1"/>
        <v>Slavonski Brod</v>
      </c>
      <c r="I23" s="107"/>
    </row>
    <row r="24" spans="2:9" ht="12.75">
      <c r="B24" s="102" t="s">
        <v>459</v>
      </c>
      <c r="C24" s="108" t="s">
        <v>760</v>
      </c>
      <c r="D24" s="107">
        <f t="shared" si="0"/>
        <v>2</v>
      </c>
      <c r="E24" s="107" t="str">
        <f t="shared" si="0"/>
        <v>OŠ, Osječko-baranjska županija, Osnovna škola Vladimir Nazor, Čepin</v>
      </c>
      <c r="F24" s="107"/>
      <c r="G24" s="107" t="str">
        <f t="shared" si="1"/>
        <v>NAZOR ČEPIN</v>
      </c>
      <c r="H24" s="107" t="str">
        <f t="shared" si="1"/>
        <v>Čepin</v>
      </c>
      <c r="I24" s="107"/>
    </row>
    <row r="25" spans="2:9" ht="12.75">
      <c r="B25" s="102" t="s">
        <v>460</v>
      </c>
      <c r="C25" s="108" t="s">
        <v>761</v>
      </c>
      <c r="D25" s="107">
        <f t="shared" si="0"/>
        <v>3</v>
      </c>
      <c r="E25" s="107" t="str">
        <f t="shared" si="0"/>
        <v>OŠ, Virovitičko-podravska županija, OSNOVNA ŠKOLA EUGENA KUMIČIĆA, Slatina</v>
      </c>
      <c r="F25" s="107"/>
      <c r="G25" s="107" t="str">
        <f t="shared" si="1"/>
        <v>SLATINA</v>
      </c>
      <c r="H25" s="107" t="str">
        <f t="shared" si="1"/>
        <v>Slatina</v>
      </c>
      <c r="I25" s="107"/>
    </row>
    <row r="26" spans="2:9" ht="12.75">
      <c r="B26" s="102" t="s">
        <v>461</v>
      </c>
      <c r="D26" s="107" t="e">
        <f t="shared" si="0"/>
        <v>#N/A</v>
      </c>
      <c r="E26" s="107">
        <f t="shared" si="0"/>
        <v>0</v>
      </c>
      <c r="F26" s="107"/>
      <c r="G26" s="107">
        <f t="shared" si="1"/>
        <v>0</v>
      </c>
      <c r="H26" s="107">
        <f t="shared" si="1"/>
        <v>0</v>
      </c>
      <c r="I26" s="107"/>
    </row>
    <row r="27" spans="1:8" ht="12.75">
      <c r="A27" s="101" t="s">
        <v>762</v>
      </c>
      <c r="B27" s="102" t="s">
        <v>462</v>
      </c>
      <c r="D27" s="132" t="e">
        <f>D20</f>
        <v>#N/A</v>
      </c>
      <c r="E27" s="245">
        <f>'OBRAZAC C56'!$C$29</f>
        <v>0</v>
      </c>
      <c r="F27" s="246"/>
      <c r="G27" s="109">
        <f t="shared" si="1"/>
        <v>0</v>
      </c>
      <c r="H27" s="109">
        <f t="shared" si="1"/>
        <v>0</v>
      </c>
    </row>
    <row r="28" spans="1:8" ht="12.75">
      <c r="A28" s="101" t="s">
        <v>763</v>
      </c>
      <c r="B28" s="102" t="s">
        <v>463</v>
      </c>
      <c r="C28" s="101" t="s">
        <v>764</v>
      </c>
      <c r="D28" s="132" t="e">
        <f>D21</f>
        <v>#N/A</v>
      </c>
      <c r="E28" s="245">
        <f>'OBRAZAC C56'!$C$30</f>
        <v>0</v>
      </c>
      <c r="F28" s="246"/>
      <c r="G28" s="109">
        <f t="shared" si="1"/>
        <v>0</v>
      </c>
      <c r="H28" s="109">
        <f t="shared" si="1"/>
        <v>0</v>
      </c>
    </row>
    <row r="29" spans="1:3" ht="12.75">
      <c r="A29" s="101" t="s">
        <v>765</v>
      </c>
      <c r="B29" s="102" t="s">
        <v>464</v>
      </c>
      <c r="C29" s="101" t="s">
        <v>766</v>
      </c>
    </row>
    <row r="30" spans="1:3" ht="12.75">
      <c r="A30" s="101" t="s">
        <v>767</v>
      </c>
      <c r="B30" s="102" t="s">
        <v>465</v>
      </c>
      <c r="C30" s="101" t="s">
        <v>768</v>
      </c>
    </row>
    <row r="31" spans="1:4" ht="12.75">
      <c r="A31" s="101" t="s">
        <v>769</v>
      </c>
      <c r="B31" s="102" t="s">
        <v>466</v>
      </c>
      <c r="D31" s="101" t="str">
        <f>VLOOKUP(1,juka,5,FALSE)</f>
        <v>Slavonski Brod</v>
      </c>
    </row>
    <row r="32" spans="1:4" ht="12.75">
      <c r="A32" s="101" t="s">
        <v>770</v>
      </c>
      <c r="B32" s="101" t="s">
        <v>467</v>
      </c>
      <c r="D32" s="101" t="str">
        <f>VLOOKUP(2,juka,5,FALSE)</f>
        <v>Čepin</v>
      </c>
    </row>
    <row r="33" spans="1:4" ht="12.75">
      <c r="A33" s="101" t="s">
        <v>771</v>
      </c>
      <c r="B33" s="101" t="s">
        <v>468</v>
      </c>
      <c r="D33" s="101" t="str">
        <f>VLOOKUP(3,juka,5,FALSE)</f>
        <v>Slatina</v>
      </c>
    </row>
    <row r="34" spans="1:4" ht="12.75">
      <c r="A34" s="101" t="s">
        <v>772</v>
      </c>
      <c r="B34" s="101" t="s">
        <v>535</v>
      </c>
      <c r="D34" s="101" t="e">
        <f>VLOOKUP(4,juka,5,FALSE)</f>
        <v>#N/A</v>
      </c>
    </row>
    <row r="35" spans="1:4" ht="12.75">
      <c r="A35" s="101" t="s">
        <v>773</v>
      </c>
      <c r="B35" s="101" t="s">
        <v>536</v>
      </c>
      <c r="D35" s="101" t="e">
        <f>VLOOKUP(5,juka,5,FALSE)</f>
        <v>#N/A</v>
      </c>
    </row>
    <row r="36" spans="1:4" ht="12.75">
      <c r="A36" s="101" t="s">
        <v>774</v>
      </c>
      <c r="B36" s="101" t="s">
        <v>537</v>
      </c>
      <c r="C36" s="101" t="s">
        <v>474</v>
      </c>
      <c r="D36" s="101" t="e">
        <f>VLOOKUP(6,juka,5,FALSE)</f>
        <v>#N/A</v>
      </c>
    </row>
    <row r="37" spans="1:8" ht="12.75">
      <c r="A37" s="101" t="s">
        <v>775</v>
      </c>
      <c r="B37" s="101" t="s">
        <v>538</v>
      </c>
      <c r="C37" s="101" t="s">
        <v>475</v>
      </c>
      <c r="D37" s="107"/>
      <c r="E37" s="107"/>
      <c r="F37" s="107"/>
      <c r="G37" s="107"/>
      <c r="H37" s="107"/>
    </row>
    <row r="38" spans="1:8" ht="12.75">
      <c r="A38" s="101" t="s">
        <v>776</v>
      </c>
      <c r="D38" s="107"/>
      <c r="E38" s="107"/>
      <c r="F38" s="107"/>
      <c r="G38" s="107"/>
      <c r="H38" s="107"/>
    </row>
    <row r="39" spans="1:8" ht="12.75">
      <c r="A39" s="101" t="s">
        <v>777</v>
      </c>
      <c r="D39" s="107"/>
      <c r="E39" s="107"/>
      <c r="F39" s="107"/>
      <c r="G39" s="107"/>
      <c r="H39" s="107"/>
    </row>
    <row r="40" spans="1:8" ht="12.75">
      <c r="A40" s="101" t="s">
        <v>778</v>
      </c>
      <c r="D40" s="107">
        <f aca="true" t="shared" si="2" ref="D40:H43">D23</f>
        <v>1</v>
      </c>
      <c r="E40" s="107" t="str">
        <f t="shared" si="2"/>
        <v>OŠ, Brodsko-posavska županija, OSNOVNA ŠKOLA VLADIMIR NAZOR, Slavonski Brod</v>
      </c>
      <c r="F40" s="107">
        <f t="shared" si="2"/>
        <v>0</v>
      </c>
      <c r="G40" s="107" t="str">
        <f t="shared" si="2"/>
        <v>NAZOR SLAVONSKI BROD</v>
      </c>
      <c r="H40" s="107" t="str">
        <f t="shared" si="2"/>
        <v>Slavonski Brod</v>
      </c>
    </row>
    <row r="41" spans="1:8" ht="12.75">
      <c r="A41" s="101" t="s">
        <v>779</v>
      </c>
      <c r="D41" s="107">
        <f t="shared" si="2"/>
        <v>2</v>
      </c>
      <c r="E41" s="107" t="str">
        <f t="shared" si="2"/>
        <v>OŠ, Osječko-baranjska županija, Osnovna škola Vladimir Nazor, Čepin</v>
      </c>
      <c r="F41" s="107">
        <f t="shared" si="2"/>
        <v>0</v>
      </c>
      <c r="G41" s="107" t="str">
        <f t="shared" si="2"/>
        <v>NAZOR ČEPIN</v>
      </c>
      <c r="H41" s="107" t="str">
        <f t="shared" si="2"/>
        <v>Čepin</v>
      </c>
    </row>
    <row r="42" spans="1:8" ht="12.75">
      <c r="A42" s="101" t="s">
        <v>780</v>
      </c>
      <c r="D42" s="107">
        <f t="shared" si="2"/>
        <v>3</v>
      </c>
      <c r="E42" s="107" t="str">
        <f t="shared" si="2"/>
        <v>OŠ, Virovitičko-podravska županija, OSNOVNA ŠKOLA EUGENA KUMIČIĆA, Slatina</v>
      </c>
      <c r="F42" s="107">
        <f t="shared" si="2"/>
        <v>0</v>
      </c>
      <c r="G42" s="107" t="str">
        <f t="shared" si="2"/>
        <v>SLATINA</v>
      </c>
      <c r="H42" s="107" t="str">
        <f t="shared" si="2"/>
        <v>Slatina</v>
      </c>
    </row>
    <row r="43" spans="1:8" ht="12.75">
      <c r="A43" s="101" t="s">
        <v>781</v>
      </c>
      <c r="D43" s="107" t="e">
        <f t="shared" si="2"/>
        <v>#N/A</v>
      </c>
      <c r="E43" s="107">
        <f t="shared" si="2"/>
        <v>0</v>
      </c>
      <c r="F43" s="107">
        <f t="shared" si="2"/>
        <v>0</v>
      </c>
      <c r="G43" s="107">
        <f t="shared" si="2"/>
        <v>0</v>
      </c>
      <c r="H43" s="107">
        <f t="shared" si="2"/>
        <v>0</v>
      </c>
    </row>
    <row r="44" spans="1:8" ht="12.75">
      <c r="A44" s="101" t="s">
        <v>782</v>
      </c>
      <c r="D44" s="132" t="e">
        <f aca="true" t="shared" si="3" ref="D44:H45">D27</f>
        <v>#N/A</v>
      </c>
      <c r="E44" s="133">
        <f t="shared" si="3"/>
        <v>0</v>
      </c>
      <c r="F44" s="132">
        <f t="shared" si="3"/>
        <v>0</v>
      </c>
      <c r="G44" s="133">
        <f t="shared" si="3"/>
        <v>0</v>
      </c>
      <c r="H44" s="133">
        <f t="shared" si="3"/>
        <v>0</v>
      </c>
    </row>
    <row r="45" spans="1:8" ht="12.75">
      <c r="A45" s="101" t="s">
        <v>783</v>
      </c>
      <c r="D45" s="132" t="e">
        <f t="shared" si="3"/>
        <v>#N/A</v>
      </c>
      <c r="E45" s="133">
        <f t="shared" si="3"/>
        <v>0</v>
      </c>
      <c r="F45" s="132">
        <f t="shared" si="3"/>
        <v>0</v>
      </c>
      <c r="G45" s="133">
        <f t="shared" si="3"/>
        <v>0</v>
      </c>
      <c r="H45" s="133">
        <f t="shared" si="3"/>
        <v>0</v>
      </c>
    </row>
    <row r="46" ht="12.75">
      <c r="A46" s="101" t="s">
        <v>784</v>
      </c>
    </row>
    <row r="47" ht="12.75">
      <c r="A47" s="101" t="s">
        <v>437</v>
      </c>
    </row>
    <row r="49" spans="4:8" ht="12.75">
      <c r="D49" s="109">
        <f>'[7]OBRAZAC C'!C25</f>
        <v>0</v>
      </c>
      <c r="E49" s="109">
        <f>'[7]OBRAZAC C'!E25</f>
        <v>0</v>
      </c>
      <c r="F49" s="109">
        <f>'[7]OBRAZAC C'!F25</f>
        <v>0</v>
      </c>
      <c r="H49" s="109"/>
    </row>
    <row r="50" spans="4:8" ht="12.75">
      <c r="D50" s="109">
        <f>'[7]OBRAZAC C'!C26</f>
        <v>0</v>
      </c>
      <c r="E50" s="109">
        <f>'[7]OBRAZAC C'!E26</f>
        <v>0</v>
      </c>
      <c r="F50" s="109">
        <f>'[7]OBRAZAC C'!F26</f>
        <v>0</v>
      </c>
      <c r="H50" s="109"/>
    </row>
    <row r="51" spans="4:8" ht="12.75">
      <c r="D51" s="109">
        <f>'[7]OBRAZAC C'!C27</f>
        <v>0</v>
      </c>
      <c r="E51" s="109">
        <f>'[7]OBRAZAC C'!E27</f>
        <v>0</v>
      </c>
      <c r="F51" s="109">
        <f>'[7]OBRAZAC C'!F27</f>
        <v>0</v>
      </c>
      <c r="H51" s="109"/>
    </row>
    <row r="52" spans="4:8" ht="12.75">
      <c r="D52" s="109">
        <f>'[7]OBRAZAC C'!C28</f>
        <v>0</v>
      </c>
      <c r="E52" s="109">
        <f>'[7]OBRAZAC C'!E28</f>
        <v>0</v>
      </c>
      <c r="F52" s="109">
        <f>'[7]OBRAZAC C'!F28</f>
        <v>0</v>
      </c>
      <c r="H52" s="109"/>
    </row>
    <row r="56" spans="1:2" ht="12.75">
      <c r="A56" s="101" t="s">
        <v>416</v>
      </c>
      <c r="B56" s="101" t="s">
        <v>472</v>
      </c>
    </row>
    <row r="57" spans="1:2" ht="12.75">
      <c r="A57" s="101" t="s">
        <v>417</v>
      </c>
      <c r="B57" s="101" t="s">
        <v>472</v>
      </c>
    </row>
    <row r="58" spans="1:2" ht="12.75">
      <c r="A58" s="101" t="s">
        <v>418</v>
      </c>
      <c r="B58" s="101" t="s">
        <v>472</v>
      </c>
    </row>
    <row r="59" spans="1:2" ht="12.75">
      <c r="A59" s="101" t="s">
        <v>419</v>
      </c>
      <c r="B59" s="101" t="s">
        <v>471</v>
      </c>
    </row>
    <row r="60" spans="1:2" ht="12.75">
      <c r="A60" s="101" t="s">
        <v>420</v>
      </c>
      <c r="B60" s="101" t="s">
        <v>469</v>
      </c>
    </row>
    <row r="61" spans="1:2" ht="12.75">
      <c r="A61" s="101" t="s">
        <v>421</v>
      </c>
      <c r="B61" s="101" t="s">
        <v>469</v>
      </c>
    </row>
    <row r="62" spans="1:2" ht="12.75">
      <c r="A62" s="101" t="s">
        <v>422</v>
      </c>
      <c r="B62" s="101" t="s">
        <v>472</v>
      </c>
    </row>
    <row r="63" spans="1:2" ht="12.75">
      <c r="A63" s="101" t="s">
        <v>423</v>
      </c>
      <c r="B63" s="101" t="s">
        <v>471</v>
      </c>
    </row>
    <row r="64" spans="1:2" ht="12.75">
      <c r="A64" s="101" t="s">
        <v>424</v>
      </c>
      <c r="B64" s="101" t="s">
        <v>471</v>
      </c>
    </row>
    <row r="65" spans="1:2" ht="12.75">
      <c r="A65" s="101" t="s">
        <v>425</v>
      </c>
      <c r="B65" s="101" t="s">
        <v>469</v>
      </c>
    </row>
    <row r="66" spans="1:2" ht="12.75">
      <c r="A66" s="101" t="s">
        <v>426</v>
      </c>
      <c r="B66" s="101" t="s">
        <v>750</v>
      </c>
    </row>
    <row r="67" spans="1:2" ht="12.75">
      <c r="A67" s="101" t="s">
        <v>427</v>
      </c>
      <c r="B67" s="101" t="s">
        <v>750</v>
      </c>
    </row>
    <row r="68" spans="1:2" ht="12.75">
      <c r="A68" s="101" t="s">
        <v>428</v>
      </c>
      <c r="B68" s="101" t="s">
        <v>470</v>
      </c>
    </row>
    <row r="69" spans="1:2" ht="12.75">
      <c r="A69" s="101" t="s">
        <v>429</v>
      </c>
      <c r="B69" s="101" t="s">
        <v>750</v>
      </c>
    </row>
    <row r="70" spans="1:2" ht="12.75">
      <c r="A70" s="101" t="s">
        <v>430</v>
      </c>
      <c r="B70" s="101" t="s">
        <v>470</v>
      </c>
    </row>
    <row r="71" spans="1:2" ht="12.75">
      <c r="A71" s="101" t="s">
        <v>431</v>
      </c>
      <c r="B71" s="101" t="s">
        <v>750</v>
      </c>
    </row>
    <row r="72" spans="1:7" ht="12.75">
      <c r="A72" s="101" t="s">
        <v>432</v>
      </c>
      <c r="B72" s="101" t="s">
        <v>470</v>
      </c>
      <c r="G72" s="101" t="s">
        <v>785</v>
      </c>
    </row>
    <row r="73" spans="1:7" ht="12.75">
      <c r="A73" s="101" t="s">
        <v>433</v>
      </c>
      <c r="B73" s="101" t="s">
        <v>471</v>
      </c>
      <c r="D73" s="101" t="s">
        <v>469</v>
      </c>
      <c r="G73" s="101" t="s">
        <v>786</v>
      </c>
    </row>
    <row r="74" spans="1:4" ht="12.75">
      <c r="A74" s="101" t="s">
        <v>434</v>
      </c>
      <c r="B74" s="101" t="s">
        <v>470</v>
      </c>
      <c r="D74" s="101" t="s">
        <v>470</v>
      </c>
    </row>
    <row r="75" spans="1:4" ht="12.75">
      <c r="A75" s="101" t="s">
        <v>435</v>
      </c>
      <c r="B75" s="101" t="s">
        <v>469</v>
      </c>
      <c r="D75" s="101" t="s">
        <v>750</v>
      </c>
    </row>
    <row r="76" spans="1:4" ht="12.75">
      <c r="A76" s="101" t="s">
        <v>436</v>
      </c>
      <c r="B76" s="101" t="s">
        <v>473</v>
      </c>
      <c r="D76" s="101" t="s">
        <v>471</v>
      </c>
    </row>
    <row r="77" ht="12.75">
      <c r="D77" s="101" t="s">
        <v>472</v>
      </c>
    </row>
    <row r="78" ht="12.75">
      <c r="D78" s="101" t="s">
        <v>473</v>
      </c>
    </row>
    <row r="80" spans="1:3" ht="12.75">
      <c r="A80" s="102" t="s">
        <v>438</v>
      </c>
      <c r="B80" s="101" t="s">
        <v>785</v>
      </c>
      <c r="C80" s="101" t="s">
        <v>787</v>
      </c>
    </row>
    <row r="81" spans="1:3" ht="12.75">
      <c r="A81" s="102" t="s">
        <v>439</v>
      </c>
      <c r="B81" s="101" t="s">
        <v>786</v>
      </c>
      <c r="C81" s="101" t="s">
        <v>787</v>
      </c>
    </row>
    <row r="82" spans="1:3" ht="12.75">
      <c r="A82" s="102" t="s">
        <v>440</v>
      </c>
      <c r="B82" s="101" t="s">
        <v>785</v>
      </c>
      <c r="C82" s="101" t="s">
        <v>752</v>
      </c>
    </row>
    <row r="83" spans="1:3" ht="12.75">
      <c r="A83" s="102" t="s">
        <v>441</v>
      </c>
      <c r="B83" s="101" t="s">
        <v>786</v>
      </c>
      <c r="C83" s="101" t="s">
        <v>752</v>
      </c>
    </row>
    <row r="84" spans="1:3" ht="12.75">
      <c r="A84" s="102" t="s">
        <v>442</v>
      </c>
      <c r="B84" s="101" t="s">
        <v>785</v>
      </c>
      <c r="C84" s="101" t="s">
        <v>787</v>
      </c>
    </row>
    <row r="85" spans="1:3" ht="12.75">
      <c r="A85" s="102" t="s">
        <v>443</v>
      </c>
      <c r="B85" s="101" t="s">
        <v>786</v>
      </c>
      <c r="C85" s="101" t="s">
        <v>787</v>
      </c>
    </row>
    <row r="86" spans="1:3" ht="12.75">
      <c r="A86" s="102" t="s">
        <v>444</v>
      </c>
      <c r="B86" s="101" t="s">
        <v>785</v>
      </c>
      <c r="C86" s="101" t="s">
        <v>787</v>
      </c>
    </row>
    <row r="87" spans="1:3" ht="12.75">
      <c r="A87" s="102" t="s">
        <v>445</v>
      </c>
      <c r="B87" s="101" t="s">
        <v>786</v>
      </c>
      <c r="C87" s="101" t="s">
        <v>787</v>
      </c>
    </row>
    <row r="88" spans="1:3" ht="12.75">
      <c r="A88" s="102" t="s">
        <v>446</v>
      </c>
      <c r="B88" s="101" t="s">
        <v>785</v>
      </c>
      <c r="C88" s="101" t="s">
        <v>752</v>
      </c>
    </row>
    <row r="89" spans="1:3" ht="12.75">
      <c r="A89" s="102" t="s">
        <v>447</v>
      </c>
      <c r="B89" s="101" t="s">
        <v>786</v>
      </c>
      <c r="C89" s="101" t="s">
        <v>752</v>
      </c>
    </row>
    <row r="90" spans="1:3" ht="12.75">
      <c r="A90" s="102" t="s">
        <v>448</v>
      </c>
      <c r="B90" s="101" t="s">
        <v>785</v>
      </c>
      <c r="C90" s="101" t="s">
        <v>787</v>
      </c>
    </row>
    <row r="91" spans="1:3" ht="12.75">
      <c r="A91" s="102" t="s">
        <v>449</v>
      </c>
      <c r="B91" s="101" t="s">
        <v>786</v>
      </c>
      <c r="C91" s="101" t="s">
        <v>787</v>
      </c>
    </row>
    <row r="92" spans="1:3" ht="12.75">
      <c r="A92" s="102" t="s">
        <v>450</v>
      </c>
      <c r="B92" s="101" t="s">
        <v>785</v>
      </c>
      <c r="C92" s="101" t="s">
        <v>752</v>
      </c>
    </row>
    <row r="93" spans="1:3" ht="12.75">
      <c r="A93" s="102" t="s">
        <v>451</v>
      </c>
      <c r="B93" s="101" t="s">
        <v>786</v>
      </c>
      <c r="C93" s="101" t="s">
        <v>752</v>
      </c>
    </row>
    <row r="94" spans="1:3" ht="12.75">
      <c r="A94" s="102" t="s">
        <v>452</v>
      </c>
      <c r="B94" s="101" t="s">
        <v>785</v>
      </c>
      <c r="C94" s="101" t="s">
        <v>787</v>
      </c>
    </row>
    <row r="95" spans="1:3" ht="12.75">
      <c r="A95" s="102" t="s">
        <v>453</v>
      </c>
      <c r="B95" s="101" t="s">
        <v>785</v>
      </c>
      <c r="C95" s="101" t="s">
        <v>752</v>
      </c>
    </row>
    <row r="96" spans="1:3" ht="12.75">
      <c r="A96" s="102" t="s">
        <v>454</v>
      </c>
      <c r="B96" s="101" t="s">
        <v>785</v>
      </c>
      <c r="C96" s="101" t="s">
        <v>787</v>
      </c>
    </row>
    <row r="97" spans="1:3" ht="12.75">
      <c r="A97" s="102" t="s">
        <v>455</v>
      </c>
      <c r="B97" s="101" t="s">
        <v>786</v>
      </c>
      <c r="C97" s="101" t="s">
        <v>787</v>
      </c>
    </row>
    <row r="98" spans="1:3" ht="12.75">
      <c r="A98" s="102" t="s">
        <v>456</v>
      </c>
      <c r="B98" s="101" t="s">
        <v>785</v>
      </c>
      <c r="C98" s="101" t="s">
        <v>752</v>
      </c>
    </row>
    <row r="99" spans="1:3" ht="12.75">
      <c r="A99" s="102" t="s">
        <v>527</v>
      </c>
      <c r="B99" s="101" t="s">
        <v>786</v>
      </c>
      <c r="C99" s="101" t="s">
        <v>752</v>
      </c>
    </row>
    <row r="100" spans="1:3" ht="12.75">
      <c r="A100" s="102" t="s">
        <v>457</v>
      </c>
      <c r="B100" s="101" t="s">
        <v>785</v>
      </c>
      <c r="C100" s="101" t="s">
        <v>787</v>
      </c>
    </row>
    <row r="101" spans="1:3" ht="12.75">
      <c r="A101" s="102" t="s">
        <v>458</v>
      </c>
      <c r="B101" s="101" t="s">
        <v>786</v>
      </c>
      <c r="C101" s="101" t="s">
        <v>787</v>
      </c>
    </row>
    <row r="102" spans="1:3" ht="12.75">
      <c r="A102" s="102" t="s">
        <v>459</v>
      </c>
      <c r="B102" s="101" t="s">
        <v>785</v>
      </c>
      <c r="C102" s="101" t="s">
        <v>752</v>
      </c>
    </row>
    <row r="103" spans="1:3" ht="12.75">
      <c r="A103" s="102" t="s">
        <v>460</v>
      </c>
      <c r="B103" s="101" t="s">
        <v>786</v>
      </c>
      <c r="C103" s="101" t="s">
        <v>752</v>
      </c>
    </row>
    <row r="104" spans="1:3" ht="12.75">
      <c r="A104" s="102" t="s">
        <v>461</v>
      </c>
      <c r="B104" s="101" t="s">
        <v>785</v>
      </c>
      <c r="C104" s="101" t="s">
        <v>787</v>
      </c>
    </row>
    <row r="105" spans="1:3" ht="12.75">
      <c r="A105" s="102" t="s">
        <v>462</v>
      </c>
      <c r="B105" s="101" t="s">
        <v>786</v>
      </c>
      <c r="C105" s="101" t="s">
        <v>787</v>
      </c>
    </row>
    <row r="106" spans="1:3" ht="12.75">
      <c r="A106" s="102" t="s">
        <v>463</v>
      </c>
      <c r="B106" s="101" t="s">
        <v>785</v>
      </c>
      <c r="C106" s="101" t="s">
        <v>752</v>
      </c>
    </row>
    <row r="107" spans="1:3" ht="12.75">
      <c r="A107" s="102" t="s">
        <v>464</v>
      </c>
      <c r="B107" s="101" t="s">
        <v>786</v>
      </c>
      <c r="C107" s="101" t="s">
        <v>752</v>
      </c>
    </row>
    <row r="108" spans="1:3" ht="12.75">
      <c r="A108" s="102" t="s">
        <v>465</v>
      </c>
      <c r="B108" s="101" t="s">
        <v>785</v>
      </c>
      <c r="C108" s="101" t="s">
        <v>787</v>
      </c>
    </row>
    <row r="109" spans="1:3" ht="12.75">
      <c r="A109" s="102" t="s">
        <v>466</v>
      </c>
      <c r="B109" s="101" t="s">
        <v>786</v>
      </c>
      <c r="C109" s="101" t="s">
        <v>787</v>
      </c>
    </row>
    <row r="110" spans="1:3" ht="12.75">
      <c r="A110" s="101" t="s">
        <v>467</v>
      </c>
      <c r="B110" s="101" t="s">
        <v>785</v>
      </c>
      <c r="C110" s="101" t="s">
        <v>787</v>
      </c>
    </row>
    <row r="111" spans="1:3" ht="12.75">
      <c r="A111" s="101" t="s">
        <v>468</v>
      </c>
      <c r="B111" s="101" t="s">
        <v>786</v>
      </c>
      <c r="C111" s="101" t="s">
        <v>787</v>
      </c>
    </row>
    <row r="112" spans="1:3" ht="12.75">
      <c r="A112" s="101" t="s">
        <v>535</v>
      </c>
      <c r="B112" s="101" t="s">
        <v>785</v>
      </c>
      <c r="C112" s="101" t="s">
        <v>752</v>
      </c>
    </row>
    <row r="113" spans="1:3" ht="12.75">
      <c r="A113" s="101" t="s">
        <v>536</v>
      </c>
      <c r="B113" s="101" t="s">
        <v>786</v>
      </c>
      <c r="C113" s="101" t="s">
        <v>752</v>
      </c>
    </row>
    <row r="114" spans="1:3" ht="12.75">
      <c r="A114" s="101" t="s">
        <v>537</v>
      </c>
      <c r="B114" s="101" t="s">
        <v>785</v>
      </c>
      <c r="C114" s="101" t="s">
        <v>787</v>
      </c>
    </row>
    <row r="115" spans="1:3" ht="12.75">
      <c r="A115" s="101" t="s">
        <v>538</v>
      </c>
      <c r="B115" s="101" t="s">
        <v>786</v>
      </c>
      <c r="C115" s="101" t="s">
        <v>787</v>
      </c>
    </row>
    <row r="119" ht="12.75">
      <c r="C119" s="101" t="s">
        <v>788</v>
      </c>
    </row>
    <row r="120" ht="12.75">
      <c r="C120" s="103" t="s">
        <v>789</v>
      </c>
    </row>
    <row r="121" ht="12.75">
      <c r="C121" s="103" t="s">
        <v>790</v>
      </c>
    </row>
    <row r="122" spans="1:3" ht="12.75">
      <c r="A122" s="101" t="s">
        <v>469</v>
      </c>
      <c r="C122" s="101" t="s">
        <v>791</v>
      </c>
    </row>
    <row r="123" ht="12.75">
      <c r="A123" s="101" t="s">
        <v>470</v>
      </c>
    </row>
    <row r="124" spans="1:3" ht="12.75">
      <c r="A124" s="101" t="s">
        <v>750</v>
      </c>
      <c r="C124" s="101" t="s">
        <v>788</v>
      </c>
    </row>
    <row r="125" spans="1:3" ht="12.75">
      <c r="A125" s="101" t="s">
        <v>471</v>
      </c>
      <c r="C125" s="103" t="s">
        <v>790</v>
      </c>
    </row>
    <row r="126" ht="12.75">
      <c r="A126" s="101" t="s">
        <v>472</v>
      </c>
    </row>
    <row r="127" ht="12.75">
      <c r="A127" s="101" t="s">
        <v>473</v>
      </c>
    </row>
    <row r="128" ht="12.75">
      <c r="B128" s="101" t="s">
        <v>747</v>
      </c>
    </row>
    <row r="129" ht="12.75">
      <c r="B129" s="101" t="s">
        <v>470</v>
      </c>
    </row>
    <row r="130" ht="12.75">
      <c r="B130" s="101" t="s">
        <v>471</v>
      </c>
    </row>
    <row r="131" ht="12.75">
      <c r="B131" s="101" t="s">
        <v>469</v>
      </c>
    </row>
    <row r="132" ht="12.75">
      <c r="B132" s="101" t="s">
        <v>472</v>
      </c>
    </row>
    <row r="133" ht="12.75">
      <c r="B133" s="101" t="s">
        <v>473</v>
      </c>
    </row>
    <row r="134" ht="12.75">
      <c r="A134" s="101" t="s">
        <v>756</v>
      </c>
    </row>
    <row r="135" ht="12.75">
      <c r="A135" s="101" t="s">
        <v>757</v>
      </c>
    </row>
    <row r="136" ht="12.75">
      <c r="A136" s="101" t="s">
        <v>758</v>
      </c>
    </row>
    <row r="137" ht="12.75">
      <c r="A137" s="101" t="s">
        <v>759</v>
      </c>
    </row>
    <row r="138" ht="12.75">
      <c r="A138" s="101" t="s">
        <v>760</v>
      </c>
    </row>
    <row r="139" ht="12.75">
      <c r="A139" s="101" t="s">
        <v>761</v>
      </c>
    </row>
    <row r="140" ht="12.75">
      <c r="A140" s="101" t="s">
        <v>120</v>
      </c>
    </row>
    <row r="141" ht="12.75">
      <c r="A141" s="101" t="s">
        <v>121</v>
      </c>
    </row>
  </sheetData>
  <sheetProtection password="CCF5" sheet="1"/>
  <mergeCells count="14">
    <mergeCell ref="E27:F27"/>
    <mergeCell ref="E28:F28"/>
    <mergeCell ref="H16:I16"/>
    <mergeCell ref="H17:I17"/>
    <mergeCell ref="E16:F16"/>
    <mergeCell ref="E17:F17"/>
    <mergeCell ref="E19:F19"/>
    <mergeCell ref="H19:I19"/>
    <mergeCell ref="E18:F18"/>
    <mergeCell ref="H18:I18"/>
    <mergeCell ref="E20:F20"/>
    <mergeCell ref="E21:F21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01" t="s">
        <v>416</v>
      </c>
      <c r="B1" s="102" t="s">
        <v>438</v>
      </c>
      <c r="C1" s="101" t="s">
        <v>474</v>
      </c>
      <c r="D1" s="101"/>
      <c r="E1" s="101"/>
      <c r="F1" s="101"/>
    </row>
    <row r="2" spans="1:6" ht="12.75">
      <c r="A2" s="101" t="s">
        <v>417</v>
      </c>
      <c r="B2" s="102" t="s">
        <v>439</v>
      </c>
      <c r="C2" s="101" t="s">
        <v>475</v>
      </c>
      <c r="D2" s="101"/>
      <c r="E2" s="101"/>
      <c r="F2" s="101"/>
    </row>
    <row r="3" spans="1:6" ht="12.75">
      <c r="A3" s="101" t="s">
        <v>418</v>
      </c>
      <c r="B3" s="102" t="s">
        <v>440</v>
      </c>
      <c r="C3" s="101"/>
      <c r="D3" s="101"/>
      <c r="E3" s="101"/>
      <c r="F3" s="101"/>
    </row>
    <row r="4" spans="1:6" ht="12.75">
      <c r="A4" s="101" t="s">
        <v>419</v>
      </c>
      <c r="B4" s="102" t="s">
        <v>441</v>
      </c>
      <c r="C4" s="103" t="s">
        <v>748</v>
      </c>
      <c r="D4" s="101"/>
      <c r="E4" s="101"/>
      <c r="F4" s="101"/>
    </row>
    <row r="5" spans="1:6" ht="12.75">
      <c r="A5" s="101" t="s">
        <v>420</v>
      </c>
      <c r="B5" s="102" t="s">
        <v>442</v>
      </c>
      <c r="C5" s="103" t="s">
        <v>749</v>
      </c>
      <c r="D5" s="101"/>
      <c r="E5" s="101"/>
      <c r="F5" s="101"/>
    </row>
    <row r="6" spans="1:6" ht="12.75">
      <c r="A6" s="101" t="s">
        <v>421</v>
      </c>
      <c r="B6" s="102" t="s">
        <v>443</v>
      </c>
      <c r="C6" s="101"/>
      <c r="D6" s="101"/>
      <c r="E6" s="101"/>
      <c r="F6" s="101"/>
    </row>
    <row r="7" spans="1:6" ht="12.75">
      <c r="A7" s="101" t="s">
        <v>422</v>
      </c>
      <c r="B7" s="102" t="s">
        <v>444</v>
      </c>
      <c r="C7" s="101"/>
      <c r="D7" s="101"/>
      <c r="E7" s="101"/>
      <c r="F7" s="101"/>
    </row>
    <row r="8" spans="1:6" ht="12.75">
      <c r="A8" s="101" t="s">
        <v>423</v>
      </c>
      <c r="B8" s="102" t="s">
        <v>445</v>
      </c>
      <c r="C8" s="101"/>
      <c r="D8" s="101"/>
      <c r="E8" s="101"/>
      <c r="F8" s="101"/>
    </row>
    <row r="9" spans="1:6" ht="12.75">
      <c r="A9" s="101" t="s">
        <v>424</v>
      </c>
      <c r="B9" s="102" t="s">
        <v>446</v>
      </c>
      <c r="C9" s="103" t="s">
        <v>472</v>
      </c>
      <c r="D9" s="101"/>
      <c r="E9" s="101"/>
      <c r="F9" s="101"/>
    </row>
    <row r="10" spans="1:6" ht="12.75">
      <c r="A10" s="101" t="s">
        <v>425</v>
      </c>
      <c r="B10" s="102" t="s">
        <v>447</v>
      </c>
      <c r="C10" s="103" t="s">
        <v>473</v>
      </c>
      <c r="D10" s="101"/>
      <c r="E10" s="101"/>
      <c r="F10" s="101"/>
    </row>
    <row r="11" spans="1:6" ht="12.75">
      <c r="A11" s="101" t="s">
        <v>426</v>
      </c>
      <c r="B11" s="102" t="s">
        <v>448</v>
      </c>
      <c r="C11" s="103" t="s">
        <v>469</v>
      </c>
      <c r="D11" s="101"/>
      <c r="E11" s="101"/>
      <c r="F11" s="101"/>
    </row>
    <row r="12" spans="1:6" ht="12.75">
      <c r="A12" s="101" t="s">
        <v>427</v>
      </c>
      <c r="B12" s="102" t="s">
        <v>449</v>
      </c>
      <c r="C12" s="103" t="s">
        <v>747</v>
      </c>
      <c r="D12" s="101"/>
      <c r="E12" s="101"/>
      <c r="F12" s="101"/>
    </row>
    <row r="13" spans="1:6" ht="12.75">
      <c r="A13" s="101" t="s">
        <v>428</v>
      </c>
      <c r="B13" s="102" t="s">
        <v>450</v>
      </c>
      <c r="C13" s="103" t="s">
        <v>470</v>
      </c>
      <c r="D13" s="101"/>
      <c r="E13" s="101"/>
      <c r="F13" s="101"/>
    </row>
    <row r="14" spans="1:6" ht="12.75">
      <c r="A14" s="101" t="s">
        <v>429</v>
      </c>
      <c r="B14" s="102" t="s">
        <v>451</v>
      </c>
      <c r="C14" s="103" t="s">
        <v>471</v>
      </c>
      <c r="D14" s="101"/>
      <c r="E14" s="101"/>
      <c r="F14" s="101"/>
    </row>
    <row r="15" spans="1:6" ht="12.75">
      <c r="A15" s="101" t="s">
        <v>430</v>
      </c>
      <c r="B15" s="102" t="s">
        <v>452</v>
      </c>
      <c r="C15" s="101"/>
      <c r="D15" s="101"/>
      <c r="E15" s="101"/>
      <c r="F15" s="101"/>
    </row>
    <row r="16" spans="1:6" ht="12.75">
      <c r="A16" s="101" t="s">
        <v>431</v>
      </c>
      <c r="B16" s="102" t="s">
        <v>453</v>
      </c>
      <c r="C16" s="101"/>
      <c r="D16" s="101"/>
      <c r="E16" s="101"/>
      <c r="F16" s="101"/>
    </row>
    <row r="17" spans="1:6" ht="12.75">
      <c r="A17" s="101" t="s">
        <v>432</v>
      </c>
      <c r="B17" s="102" t="s">
        <v>454</v>
      </c>
      <c r="C17" s="101"/>
      <c r="D17" s="101"/>
      <c r="E17" s="101"/>
      <c r="F17" s="101"/>
    </row>
    <row r="18" spans="1:6" ht="12.75">
      <c r="A18" s="101" t="s">
        <v>433</v>
      </c>
      <c r="B18" s="102" t="s">
        <v>455</v>
      </c>
      <c r="C18" s="101"/>
      <c r="D18" s="101"/>
      <c r="E18" s="101"/>
      <c r="F18" s="101"/>
    </row>
    <row r="19" spans="1:6" ht="12.75">
      <c r="A19" s="101" t="s">
        <v>434</v>
      </c>
      <c r="B19" s="102" t="s">
        <v>456</v>
      </c>
      <c r="C19" s="101"/>
      <c r="D19" s="101"/>
      <c r="E19" s="101"/>
      <c r="F19" s="101"/>
    </row>
    <row r="20" spans="1:6" ht="12.75">
      <c r="A20" s="101" t="s">
        <v>435</v>
      </c>
      <c r="B20" s="102" t="s">
        <v>527</v>
      </c>
      <c r="C20" s="101"/>
      <c r="D20" s="101"/>
      <c r="E20" s="101"/>
      <c r="F20" s="101"/>
    </row>
    <row r="21" spans="1:6" ht="12.75">
      <c r="A21" s="101" t="s">
        <v>436</v>
      </c>
      <c r="B21" s="102" t="s">
        <v>457</v>
      </c>
      <c r="C21" s="101"/>
      <c r="D21" s="101"/>
      <c r="E21" s="101"/>
      <c r="F21" s="101"/>
    </row>
    <row r="22" spans="1:6" ht="12.75">
      <c r="A22" s="101"/>
      <c r="B22" s="102" t="s">
        <v>458</v>
      </c>
      <c r="C22" s="101"/>
      <c r="D22" s="101"/>
      <c r="E22" s="101"/>
      <c r="F22" s="101"/>
    </row>
    <row r="23" spans="1:6" ht="12.75">
      <c r="A23" s="101"/>
      <c r="B23" s="102" t="s">
        <v>459</v>
      </c>
      <c r="C23" s="101"/>
      <c r="D23" s="101"/>
      <c r="E23" s="101"/>
      <c r="F23" s="101"/>
    </row>
    <row r="24" spans="1:6" ht="12.75">
      <c r="A24" s="101"/>
      <c r="B24" s="102" t="s">
        <v>460</v>
      </c>
      <c r="C24" s="101"/>
      <c r="D24" s="101"/>
      <c r="E24" s="101"/>
      <c r="F24" s="101"/>
    </row>
    <row r="25" spans="1:6" ht="12.75">
      <c r="A25" s="101"/>
      <c r="B25" s="102" t="s">
        <v>461</v>
      </c>
      <c r="C25" s="101"/>
      <c r="D25" s="101"/>
      <c r="E25" s="101"/>
      <c r="F25" s="101"/>
    </row>
    <row r="26" spans="1:6" ht="12.75">
      <c r="A26" s="101"/>
      <c r="B26" s="102" t="s">
        <v>462</v>
      </c>
      <c r="C26" s="101"/>
      <c r="D26" s="101"/>
      <c r="E26" s="101"/>
      <c r="F26" s="101"/>
    </row>
    <row r="27" spans="1:6" ht="12.75">
      <c r="A27" s="101"/>
      <c r="B27" s="102" t="s">
        <v>463</v>
      </c>
      <c r="C27" s="101"/>
      <c r="D27" s="101"/>
      <c r="E27" s="101"/>
      <c r="F27" s="101"/>
    </row>
    <row r="28" spans="1:6" ht="12.75">
      <c r="A28" s="101"/>
      <c r="B28" s="102" t="s">
        <v>464</v>
      </c>
      <c r="C28" s="101"/>
      <c r="D28" s="101"/>
      <c r="E28" s="101"/>
      <c r="F28" s="101"/>
    </row>
    <row r="29" spans="1:6" ht="12.75">
      <c r="A29" s="101"/>
      <c r="B29" s="102" t="s">
        <v>465</v>
      </c>
      <c r="C29" s="101"/>
      <c r="D29" s="101"/>
      <c r="E29" s="101"/>
      <c r="F29" s="101"/>
    </row>
    <row r="30" spans="1:6" ht="12.75">
      <c r="A30" s="101"/>
      <c r="B30" s="102" t="s">
        <v>466</v>
      </c>
      <c r="C30" s="101"/>
      <c r="D30" s="101"/>
      <c r="E30" s="101"/>
      <c r="F30" s="101"/>
    </row>
    <row r="31" spans="1:6" ht="12.75">
      <c r="A31" s="101"/>
      <c r="B31" s="101" t="s">
        <v>467</v>
      </c>
      <c r="C31" s="101"/>
      <c r="D31" s="101"/>
      <c r="E31" s="101"/>
      <c r="F31" s="101"/>
    </row>
    <row r="32" spans="1:6" ht="12.75">
      <c r="A32" s="101"/>
      <c r="B32" s="101" t="s">
        <v>468</v>
      </c>
      <c r="C32" s="101"/>
      <c r="D32" s="101"/>
      <c r="E32" s="101"/>
      <c r="F32" s="101"/>
    </row>
    <row r="33" spans="1:6" ht="12.75">
      <c r="A33" s="101"/>
      <c r="B33" s="101" t="s">
        <v>535</v>
      </c>
      <c r="C33" s="101"/>
      <c r="D33" s="101"/>
      <c r="E33" s="101"/>
      <c r="F33" s="101"/>
    </row>
    <row r="34" spans="1:6" ht="12.75">
      <c r="A34" s="101"/>
      <c r="B34" s="101" t="s">
        <v>536</v>
      </c>
      <c r="C34" s="101"/>
      <c r="D34" s="101"/>
      <c r="E34" s="101"/>
      <c r="F34" s="101"/>
    </row>
    <row r="35" spans="1:6" ht="12.75">
      <c r="A35" s="101"/>
      <c r="B35" s="101" t="s">
        <v>537</v>
      </c>
      <c r="C35" s="101"/>
      <c r="D35" s="101"/>
      <c r="E35" s="101"/>
      <c r="F35" s="101"/>
    </row>
    <row r="36" spans="1:6" ht="12.75">
      <c r="A36" s="101"/>
      <c r="B36" s="101" t="s">
        <v>538</v>
      </c>
      <c r="C36" s="101"/>
      <c r="D36" s="101"/>
      <c r="E36" s="101"/>
      <c r="F36" s="101"/>
    </row>
    <row r="37" spans="1:6" ht="12.75">
      <c r="A37" s="101"/>
      <c r="B37" s="101"/>
      <c r="C37" s="101"/>
      <c r="D37" s="101"/>
      <c r="E37" s="101"/>
      <c r="F37" s="101"/>
    </row>
    <row r="38" spans="1:6" ht="12.75">
      <c r="A38" s="101"/>
      <c r="B38" s="101"/>
      <c r="C38" s="101"/>
      <c r="D38" s="101"/>
      <c r="E38" s="101"/>
      <c r="F38" s="101"/>
    </row>
    <row r="39" spans="1:6" ht="12.75">
      <c r="A39" s="101"/>
      <c r="B39" s="101"/>
      <c r="C39" s="101"/>
      <c r="D39" s="101"/>
      <c r="E39" s="101"/>
      <c r="F39" s="101"/>
    </row>
    <row r="40" spans="1:6" ht="12.75">
      <c r="A40" s="101"/>
      <c r="B40" s="101"/>
      <c r="C40" s="101"/>
      <c r="D40" s="101"/>
      <c r="E40" s="101"/>
      <c r="F40" s="101"/>
    </row>
    <row r="41" spans="1:6" ht="12.75">
      <c r="A41" s="101"/>
      <c r="B41" s="101"/>
      <c r="C41" s="101"/>
      <c r="D41" s="101"/>
      <c r="E41" s="101"/>
      <c r="F41" s="101"/>
    </row>
    <row r="42" spans="1:6" ht="12.75">
      <c r="A42" s="101"/>
      <c r="B42" s="101"/>
      <c r="C42" s="101"/>
      <c r="D42" s="101"/>
      <c r="E42" s="101"/>
      <c r="F42" s="101"/>
    </row>
    <row r="43" spans="1:6" ht="12.75">
      <c r="A43" s="101"/>
      <c r="B43" s="101"/>
      <c r="C43" s="101"/>
      <c r="D43" s="101"/>
      <c r="E43" s="101"/>
      <c r="F43" s="101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3"/>
  <sheetViews>
    <sheetView zoomScalePageLayoutView="0" workbookViewId="0" topLeftCell="A1">
      <selection activeCell="A4" sqref="A4:IV5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89">
        <v>1</v>
      </c>
      <c r="B1" s="90" t="s">
        <v>516</v>
      </c>
    </row>
    <row r="2" spans="1:2" ht="49.5" customHeight="1">
      <c r="A2" s="89">
        <v>2</v>
      </c>
      <c r="B2" s="91" t="s">
        <v>521</v>
      </c>
    </row>
    <row r="3" spans="1:2" ht="54.75" customHeight="1">
      <c r="A3" s="89">
        <v>3</v>
      </c>
      <c r="B3" s="92" t="s">
        <v>127</v>
      </c>
    </row>
    <row r="4" spans="1:2" ht="37.5" customHeight="1">
      <c r="A4" s="89">
        <v>6</v>
      </c>
      <c r="B4" s="90" t="s">
        <v>522</v>
      </c>
    </row>
    <row r="5" spans="1:2" ht="37.5" customHeight="1">
      <c r="A5" s="89">
        <v>7</v>
      </c>
      <c r="B5" s="90" t="s">
        <v>517</v>
      </c>
    </row>
    <row r="6" spans="1:2" ht="37.5" customHeight="1">
      <c r="A6" s="89">
        <v>8</v>
      </c>
      <c r="B6" s="90" t="s">
        <v>483</v>
      </c>
    </row>
    <row r="7" spans="1:2" ht="19.5" customHeight="1">
      <c r="A7" s="89">
        <v>9</v>
      </c>
      <c r="B7" s="93" t="s">
        <v>484</v>
      </c>
    </row>
    <row r="8" spans="1:2" ht="19.5" customHeight="1">
      <c r="A8" s="89">
        <v>10</v>
      </c>
      <c r="B8" s="90" t="s">
        <v>485</v>
      </c>
    </row>
    <row r="9" spans="1:2" ht="19.5" customHeight="1">
      <c r="A9" s="89">
        <v>11</v>
      </c>
      <c r="B9" s="94" t="s">
        <v>486</v>
      </c>
    </row>
    <row r="10" spans="1:2" ht="19.5" customHeight="1">
      <c r="A10" s="89">
        <v>12</v>
      </c>
      <c r="B10" s="90" t="s">
        <v>514</v>
      </c>
    </row>
    <row r="11" spans="1:2" ht="27.75">
      <c r="A11" s="89">
        <v>13</v>
      </c>
      <c r="B11" s="90" t="s">
        <v>515</v>
      </c>
    </row>
    <row r="12" spans="1:2" ht="38.25" customHeight="1">
      <c r="A12" s="89">
        <v>14</v>
      </c>
      <c r="B12" s="90" t="s">
        <v>488</v>
      </c>
    </row>
    <row r="13" spans="1:2" ht="18">
      <c r="A13" s="89">
        <v>15</v>
      </c>
      <c r="B13" s="90" t="s">
        <v>487</v>
      </c>
    </row>
    <row r="14" ht="18" customHeight="1"/>
    <row r="15" ht="18" customHeight="1"/>
  </sheetData>
  <sheetProtection password="CCF5" sheet="1"/>
  <hyperlinks>
    <hyperlink ref="B7" location="skupine!A1" display="Podatak o tome kojoj skupini pripada vaša županije pogledajte u listu &quot;skupine&quot;"/>
    <hyperlink ref="B9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">
      <c r="A1" s="37" t="s">
        <v>493</v>
      </c>
      <c r="B1" s="38" t="s">
        <v>494</v>
      </c>
    </row>
    <row r="2" spans="1:2" ht="15">
      <c r="A2" s="39"/>
      <c r="B2" s="40" t="s">
        <v>495</v>
      </c>
    </row>
    <row r="3" spans="1:2" ht="15">
      <c r="A3" s="39"/>
      <c r="B3" s="40" t="s">
        <v>491</v>
      </c>
    </row>
    <row r="4" spans="1:2" ht="15">
      <c r="A4" s="39"/>
      <c r="B4" s="40" t="s">
        <v>437</v>
      </c>
    </row>
    <row r="5" spans="1:2" ht="15">
      <c r="A5" s="39"/>
      <c r="B5" s="40" t="s">
        <v>492</v>
      </c>
    </row>
    <row r="6" spans="1:2" ht="15.75" thickBot="1">
      <c r="A6" s="41"/>
      <c r="B6" s="42" t="s">
        <v>497</v>
      </c>
    </row>
    <row r="7" spans="1:2" ht="15">
      <c r="A7" s="43" t="s">
        <v>498</v>
      </c>
      <c r="B7" s="44" t="s">
        <v>499</v>
      </c>
    </row>
    <row r="8" spans="1:2" ht="15">
      <c r="A8" s="45"/>
      <c r="B8" s="46" t="s">
        <v>490</v>
      </c>
    </row>
    <row r="9" spans="1:2" ht="15">
      <c r="A9" s="45"/>
      <c r="B9" s="46" t="s">
        <v>500</v>
      </c>
    </row>
    <row r="10" spans="1:2" ht="15">
      <c r="A10" s="45"/>
      <c r="B10" s="46" t="s">
        <v>501</v>
      </c>
    </row>
    <row r="11" spans="1:2" ht="15.75" thickBot="1">
      <c r="A11" s="47"/>
      <c r="B11" s="48" t="s">
        <v>489</v>
      </c>
    </row>
    <row r="12" spans="1:2" ht="15">
      <c r="A12" s="49" t="s">
        <v>503</v>
      </c>
      <c r="B12" s="50" t="s">
        <v>504</v>
      </c>
    </row>
    <row r="13" spans="1:2" ht="15">
      <c r="A13" s="51"/>
      <c r="B13" s="52" t="s">
        <v>505</v>
      </c>
    </row>
    <row r="14" spans="1:2" ht="15">
      <c r="A14" s="51"/>
      <c r="B14" s="52" t="s">
        <v>506</v>
      </c>
    </row>
    <row r="15" spans="1:2" ht="15">
      <c r="A15" s="51"/>
      <c r="B15" s="52" t="s">
        <v>496</v>
      </c>
    </row>
    <row r="16" spans="1:2" ht="15.75" thickBot="1">
      <c r="A16" s="53"/>
      <c r="B16" s="54" t="s">
        <v>507</v>
      </c>
    </row>
    <row r="17" spans="1:2" ht="15">
      <c r="A17" s="55" t="s">
        <v>508</v>
      </c>
      <c r="B17" s="56" t="s">
        <v>509</v>
      </c>
    </row>
    <row r="18" spans="1:2" ht="15">
      <c r="A18" s="57"/>
      <c r="B18" s="58" t="s">
        <v>510</v>
      </c>
    </row>
    <row r="19" spans="1:2" ht="15">
      <c r="A19" s="57"/>
      <c r="B19" s="58" t="s">
        <v>511</v>
      </c>
    </row>
    <row r="20" spans="1:2" ht="15">
      <c r="A20" s="57"/>
      <c r="B20" s="58" t="s">
        <v>502</v>
      </c>
    </row>
    <row r="21" spans="1:2" ht="15.75" thickBot="1">
      <c r="A21" s="59"/>
      <c r="B21" s="60" t="s">
        <v>512</v>
      </c>
    </row>
    <row r="23" ht="12.75">
      <c r="A23" s="61" t="s">
        <v>513</v>
      </c>
    </row>
  </sheetData>
  <sheetProtection password="CCF5" sheet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52" t="s">
        <v>519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2" ht="22.5" customHeight="1">
      <c r="A3" s="253" t="s">
        <v>520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22.5" customHeight="1">
      <c r="A4" s="36"/>
      <c r="B4" s="88"/>
      <c r="C4" s="88"/>
      <c r="D4" s="36"/>
      <c r="E4" s="36"/>
      <c r="F4" s="36"/>
      <c r="G4" s="36"/>
      <c r="H4" s="36"/>
      <c r="I4" s="36"/>
      <c r="J4" s="36"/>
      <c r="K4" s="36"/>
      <c r="L4" s="36"/>
    </row>
    <row r="5" spans="1:7" ht="33" customHeight="1">
      <c r="A5" s="101"/>
      <c r="B5" s="135"/>
      <c r="C5" s="136" t="e">
        <f aca="true" t="shared" si="0" ref="C5:C10">VLOOKUP(F5,$P$43:$Q$46,2,FALSE)</f>
        <v>#N/A</v>
      </c>
      <c r="D5" s="101"/>
      <c r="E5" s="101"/>
      <c r="F5" s="6"/>
      <c r="G5" s="69"/>
    </row>
    <row r="6" spans="1:7" ht="33" customHeight="1">
      <c r="A6" s="101"/>
      <c r="B6" s="135"/>
      <c r="C6" s="136" t="e">
        <f t="shared" si="0"/>
        <v>#N/A</v>
      </c>
      <c r="D6" s="101"/>
      <c r="E6" s="101"/>
      <c r="F6" s="6"/>
      <c r="G6" s="70"/>
    </row>
    <row r="7" spans="1:7" ht="33" customHeight="1">
      <c r="A7" s="101"/>
      <c r="B7" s="135"/>
      <c r="C7" s="136" t="e">
        <f t="shared" si="0"/>
        <v>#N/A</v>
      </c>
      <c r="D7" s="101"/>
      <c r="E7" s="101"/>
      <c r="F7" s="6"/>
      <c r="G7" s="70"/>
    </row>
    <row r="8" spans="1:7" ht="33" customHeight="1">
      <c r="A8" s="101"/>
      <c r="B8" s="135"/>
      <c r="C8" s="136" t="e">
        <f t="shared" si="0"/>
        <v>#N/A</v>
      </c>
      <c r="D8" s="101"/>
      <c r="E8" s="101"/>
      <c r="F8" s="6"/>
      <c r="G8" s="70"/>
    </row>
    <row r="9" spans="1:7" ht="33" customHeight="1">
      <c r="A9" s="101"/>
      <c r="B9" s="137"/>
      <c r="C9" s="136" t="e">
        <f t="shared" si="0"/>
        <v>#N/A</v>
      </c>
      <c r="D9" s="101"/>
      <c r="E9" s="101"/>
      <c r="G9" s="70"/>
    </row>
    <row r="10" spans="1:7" ht="33" customHeight="1">
      <c r="A10" s="101"/>
      <c r="B10" s="101"/>
      <c r="C10" s="136" t="e">
        <f t="shared" si="0"/>
        <v>#N/A</v>
      </c>
      <c r="D10" s="101"/>
      <c r="E10" s="101"/>
      <c r="G10" s="69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Mirna</cp:lastModifiedBy>
  <cp:lastPrinted>2013-05-09T07:06:50Z</cp:lastPrinted>
  <dcterms:created xsi:type="dcterms:W3CDTF">2009-12-09T09:05:10Z</dcterms:created>
  <dcterms:modified xsi:type="dcterms:W3CDTF">2013-05-20T11:41:09Z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